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ntonaccio\Documents\0-evaluations nationales\2025\fichier 2025\25EVA6\"/>
    </mc:Choice>
  </mc:AlternateContent>
  <xr:revisionPtr revIDLastSave="0" documentId="13_ncr:1_{3D6CA781-1090-477D-B590-37A087FC11C6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EVA5_Groupes_FRANCAIS" sheetId="2" r:id="rId1"/>
    <sheet name="EVA5_Groupes_MATHS" sheetId="1" r:id="rId2"/>
    <sheet name="classes" sheetId="5" r:id="rId3"/>
    <sheet name="élèves" sheetId="3" r:id="rId4"/>
  </sheets>
  <definedNames>
    <definedName name="_xlnm._FilterDatabase" localSheetId="0" hidden="1">EVA5_Groupes_FRANCAIS!$A$1:$H$301</definedName>
    <definedName name="_xlnm._FilterDatabase" localSheetId="1" hidden="1">EVA5_Groupes_MATHS!$A$1:$G$1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A65" i="3"/>
  <c r="A66" i="3"/>
  <c r="A67" i="3"/>
  <c r="A68" i="3"/>
  <c r="B68" i="3" s="1"/>
  <c r="A69" i="3"/>
  <c r="A70" i="3"/>
  <c r="B70" i="3" s="1"/>
  <c r="A71" i="3"/>
  <c r="A72" i="3"/>
  <c r="A73" i="3"/>
  <c r="A74" i="3"/>
  <c r="B74" i="3" s="1"/>
  <c r="A75" i="3"/>
  <c r="B75" i="3" s="1"/>
  <c r="A76" i="3"/>
  <c r="C76" i="3" s="1"/>
  <c r="A77" i="3"/>
  <c r="A78" i="3"/>
  <c r="A79" i="3"/>
  <c r="A80" i="3"/>
  <c r="B80" i="3" s="1"/>
  <c r="A81" i="3"/>
  <c r="A82" i="3"/>
  <c r="B82" i="3" s="1"/>
  <c r="B65" i="3"/>
  <c r="C65" i="3"/>
  <c r="B66" i="3"/>
  <c r="C66" i="3"/>
  <c r="B67" i="3"/>
  <c r="C67" i="3"/>
  <c r="B69" i="3"/>
  <c r="C69" i="3"/>
  <c r="C70" i="3"/>
  <c r="B71" i="3"/>
  <c r="C71" i="3"/>
  <c r="B72" i="3"/>
  <c r="C72" i="3"/>
  <c r="B73" i="3"/>
  <c r="C73" i="3"/>
  <c r="B77" i="3"/>
  <c r="C77" i="3"/>
  <c r="B78" i="3"/>
  <c r="C78" i="3"/>
  <c r="B79" i="3"/>
  <c r="C79" i="3"/>
  <c r="B81" i="3"/>
  <c r="C81" i="3"/>
  <c r="C82" i="3"/>
  <c r="B3" i="3"/>
  <c r="C3" i="3"/>
  <c r="B4" i="3"/>
  <c r="C4" i="3"/>
  <c r="B5" i="3"/>
  <c r="C5" i="3"/>
  <c r="B6" i="3"/>
  <c r="C6" i="3"/>
  <c r="B7" i="3"/>
  <c r="C7" i="3"/>
  <c r="B8" i="3"/>
  <c r="C8" i="3"/>
  <c r="B9" i="3"/>
  <c r="C9" i="3"/>
  <c r="B10" i="3"/>
  <c r="C10" i="3"/>
  <c r="B11" i="3"/>
  <c r="C11" i="3"/>
  <c r="B12" i="3"/>
  <c r="C12" i="3"/>
  <c r="B13" i="3"/>
  <c r="C13" i="3"/>
  <c r="B14" i="3"/>
  <c r="C14" i="3"/>
  <c r="B15" i="3"/>
  <c r="C15" i="3"/>
  <c r="B16" i="3"/>
  <c r="C16" i="3"/>
  <c r="B17" i="3"/>
  <c r="C17" i="3"/>
  <c r="B18" i="3"/>
  <c r="C18" i="3"/>
  <c r="B19" i="3"/>
  <c r="C19" i="3"/>
  <c r="B20" i="3"/>
  <c r="C20" i="3"/>
  <c r="B21" i="3"/>
  <c r="C21" i="3"/>
  <c r="B22" i="3"/>
  <c r="C22" i="3"/>
  <c r="B23" i="3"/>
  <c r="C23" i="3"/>
  <c r="B24" i="3"/>
  <c r="C24" i="3"/>
  <c r="B25" i="3"/>
  <c r="C25" i="3"/>
  <c r="B26" i="3"/>
  <c r="C26" i="3"/>
  <c r="B27" i="3"/>
  <c r="C27" i="3"/>
  <c r="B28" i="3"/>
  <c r="C28" i="3"/>
  <c r="B29" i="3"/>
  <c r="C29" i="3"/>
  <c r="B30" i="3"/>
  <c r="C30" i="3"/>
  <c r="B31" i="3"/>
  <c r="C31" i="3"/>
  <c r="B32" i="3"/>
  <c r="C32" i="3"/>
  <c r="B33" i="3"/>
  <c r="C33" i="3"/>
  <c r="B34" i="3"/>
  <c r="C34" i="3"/>
  <c r="B35" i="3"/>
  <c r="C35" i="3"/>
  <c r="B36" i="3"/>
  <c r="C36" i="3"/>
  <c r="B37" i="3"/>
  <c r="C37" i="3"/>
  <c r="B38" i="3"/>
  <c r="C38" i="3"/>
  <c r="B39" i="3"/>
  <c r="C39" i="3"/>
  <c r="B40" i="3"/>
  <c r="C40" i="3"/>
  <c r="B41" i="3"/>
  <c r="C41" i="3"/>
  <c r="B42" i="3"/>
  <c r="C42" i="3"/>
  <c r="B43" i="3"/>
  <c r="C43" i="3"/>
  <c r="B44" i="3"/>
  <c r="C44" i="3"/>
  <c r="B45" i="3"/>
  <c r="C45" i="3"/>
  <c r="B46" i="3"/>
  <c r="C46" i="3"/>
  <c r="B47" i="3"/>
  <c r="C47" i="3"/>
  <c r="B48" i="3"/>
  <c r="C48" i="3"/>
  <c r="B49" i="3"/>
  <c r="C49" i="3"/>
  <c r="B50" i="3"/>
  <c r="C50" i="3"/>
  <c r="B51" i="3"/>
  <c r="C51" i="3"/>
  <c r="B52" i="3"/>
  <c r="C52" i="3"/>
  <c r="B53" i="3"/>
  <c r="C53" i="3"/>
  <c r="B54" i="3"/>
  <c r="C54" i="3"/>
  <c r="B55" i="3"/>
  <c r="C55" i="3"/>
  <c r="B56" i="3"/>
  <c r="C56" i="3"/>
  <c r="B57" i="3"/>
  <c r="C57" i="3"/>
  <c r="B58" i="3"/>
  <c r="C58" i="3"/>
  <c r="B59" i="3"/>
  <c r="C59" i="3"/>
  <c r="B60" i="3"/>
  <c r="C60" i="3"/>
  <c r="B61" i="3"/>
  <c r="C61" i="3"/>
  <c r="B62" i="3"/>
  <c r="C62" i="3"/>
  <c r="B63" i="3"/>
  <c r="C63" i="3"/>
  <c r="B64" i="3"/>
  <c r="C64" i="3"/>
  <c r="C2" i="3"/>
  <c r="B2" i="3"/>
  <c r="F2" i="1"/>
  <c r="G2" i="2"/>
  <c r="I35" i="5"/>
  <c r="G35" i="5"/>
  <c r="H35" i="5"/>
  <c r="D20" i="5"/>
  <c r="E20" i="5"/>
  <c r="F20" i="5"/>
  <c r="G20" i="5"/>
  <c r="H20" i="5"/>
  <c r="I20" i="5"/>
  <c r="J20" i="5"/>
  <c r="K20" i="5"/>
  <c r="D21" i="5"/>
  <c r="E21" i="5"/>
  <c r="F21" i="5"/>
  <c r="G21" i="5"/>
  <c r="H21" i="5"/>
  <c r="I21" i="5"/>
  <c r="J21" i="5"/>
  <c r="K21" i="5"/>
  <c r="D22" i="5"/>
  <c r="E22" i="5"/>
  <c r="F22" i="5"/>
  <c r="G22" i="5"/>
  <c r="H22" i="5"/>
  <c r="I22" i="5"/>
  <c r="J22" i="5"/>
  <c r="K22" i="5"/>
  <c r="D14" i="5"/>
  <c r="E14" i="5"/>
  <c r="F14" i="5"/>
  <c r="G14" i="5"/>
  <c r="H14" i="5"/>
  <c r="I14" i="5"/>
  <c r="J14" i="5"/>
  <c r="K14" i="5"/>
  <c r="D15" i="5"/>
  <c r="E15" i="5"/>
  <c r="F15" i="5"/>
  <c r="G15" i="5"/>
  <c r="H15" i="5"/>
  <c r="I15" i="5"/>
  <c r="J15" i="5"/>
  <c r="K15" i="5"/>
  <c r="D16" i="5"/>
  <c r="E16" i="5"/>
  <c r="F16" i="5"/>
  <c r="G16" i="5"/>
  <c r="H16" i="5"/>
  <c r="I16" i="5"/>
  <c r="J16" i="5"/>
  <c r="K16" i="5"/>
  <c r="E34" i="5"/>
  <c r="F34" i="5"/>
  <c r="E35" i="5"/>
  <c r="F35" i="5"/>
  <c r="D35" i="5"/>
  <c r="G113" i="1"/>
  <c r="G224" i="1"/>
  <c r="G236" i="1"/>
  <c r="G247" i="1"/>
  <c r="G258" i="1"/>
  <c r="G269" i="1"/>
  <c r="G280" i="1"/>
  <c r="G291" i="1"/>
  <c r="G3" i="1"/>
  <c r="G14" i="1"/>
  <c r="G25" i="1"/>
  <c r="G36" i="1"/>
  <c r="G47" i="1"/>
  <c r="G58" i="1"/>
  <c r="G69" i="1"/>
  <c r="G80" i="1"/>
  <c r="G91" i="1"/>
  <c r="G102" i="1"/>
  <c r="G114" i="1"/>
  <c r="G125" i="1"/>
  <c r="G136" i="1"/>
  <c r="G147" i="1"/>
  <c r="G158" i="1"/>
  <c r="G169" i="1"/>
  <c r="G180" i="1"/>
  <c r="G191" i="1"/>
  <c r="G202" i="1"/>
  <c r="G213" i="1"/>
  <c r="G225" i="1"/>
  <c r="G227" i="1"/>
  <c r="G228" i="1"/>
  <c r="G229" i="1"/>
  <c r="G230" i="1"/>
  <c r="G231" i="1"/>
  <c r="G232" i="1"/>
  <c r="G233" i="1"/>
  <c r="G234" i="1"/>
  <c r="G235" i="1"/>
  <c r="G237" i="1"/>
  <c r="G238" i="1"/>
  <c r="G239" i="1"/>
  <c r="G240" i="1"/>
  <c r="G241" i="1"/>
  <c r="G242" i="1"/>
  <c r="G243" i="1"/>
  <c r="G244" i="1"/>
  <c r="G245" i="1"/>
  <c r="G246" i="1"/>
  <c r="G248" i="1"/>
  <c r="G249" i="1"/>
  <c r="G250" i="1"/>
  <c r="G251" i="1"/>
  <c r="G252" i="1"/>
  <c r="G253" i="1"/>
  <c r="G254" i="1"/>
  <c r="G255" i="1"/>
  <c r="G256" i="1"/>
  <c r="G257" i="1"/>
  <c r="G259" i="1"/>
  <c r="G260" i="1"/>
  <c r="G261" i="1"/>
  <c r="G262" i="1"/>
  <c r="G263" i="1"/>
  <c r="G264" i="1"/>
  <c r="G265" i="1"/>
  <c r="G266" i="1"/>
  <c r="G267" i="1"/>
  <c r="G268" i="1"/>
  <c r="G270" i="1"/>
  <c r="G271" i="1"/>
  <c r="G272" i="1"/>
  <c r="G273" i="1"/>
  <c r="G274" i="1"/>
  <c r="G275" i="1"/>
  <c r="G276" i="1"/>
  <c r="G277" i="1"/>
  <c r="G278" i="1"/>
  <c r="G279" i="1"/>
  <c r="G281" i="1"/>
  <c r="G282" i="1"/>
  <c r="G283" i="1"/>
  <c r="G284" i="1"/>
  <c r="G285" i="1"/>
  <c r="G286" i="1"/>
  <c r="G287" i="1"/>
  <c r="G288" i="1"/>
  <c r="G289" i="1"/>
  <c r="G290" i="1"/>
  <c r="G292" i="1"/>
  <c r="G293" i="1"/>
  <c r="G294" i="1"/>
  <c r="G295" i="1"/>
  <c r="G296" i="1"/>
  <c r="G297" i="1"/>
  <c r="G298" i="1"/>
  <c r="G299" i="1"/>
  <c r="G300" i="1"/>
  <c r="G301" i="1"/>
  <c r="G4" i="1"/>
  <c r="G5" i="1"/>
  <c r="G6" i="1"/>
  <c r="G7" i="1"/>
  <c r="G8" i="1"/>
  <c r="G9" i="1"/>
  <c r="G10" i="1"/>
  <c r="G11" i="1"/>
  <c r="G12" i="1"/>
  <c r="G13" i="1"/>
  <c r="G15" i="1"/>
  <c r="G16" i="1"/>
  <c r="G17" i="1"/>
  <c r="G18" i="1"/>
  <c r="G19" i="1"/>
  <c r="G20" i="1"/>
  <c r="G21" i="1"/>
  <c r="G22" i="1"/>
  <c r="G23" i="1"/>
  <c r="G24" i="1"/>
  <c r="G26" i="1"/>
  <c r="G27" i="1"/>
  <c r="G28" i="1"/>
  <c r="G29" i="1"/>
  <c r="G30" i="1"/>
  <c r="G31" i="1"/>
  <c r="G32" i="1"/>
  <c r="G33" i="1"/>
  <c r="G34" i="1"/>
  <c r="G35" i="1"/>
  <c r="G37" i="1"/>
  <c r="G38" i="1"/>
  <c r="G39" i="1"/>
  <c r="G40" i="1"/>
  <c r="G41" i="1"/>
  <c r="G42" i="1"/>
  <c r="G43" i="1"/>
  <c r="G44" i="1"/>
  <c r="G45" i="1"/>
  <c r="G46" i="1"/>
  <c r="G48" i="1"/>
  <c r="G49" i="1"/>
  <c r="G50" i="1"/>
  <c r="G51" i="1"/>
  <c r="G52" i="1"/>
  <c r="G53" i="1"/>
  <c r="G54" i="1"/>
  <c r="G55" i="1"/>
  <c r="G56" i="1"/>
  <c r="G57" i="1"/>
  <c r="G59" i="1"/>
  <c r="G60" i="1"/>
  <c r="G61" i="1"/>
  <c r="G62" i="1"/>
  <c r="G63" i="1"/>
  <c r="G64" i="1"/>
  <c r="G65" i="1"/>
  <c r="G66" i="1"/>
  <c r="G67" i="1"/>
  <c r="G68" i="1"/>
  <c r="G70" i="1"/>
  <c r="G71" i="1"/>
  <c r="G72" i="1"/>
  <c r="G73" i="1"/>
  <c r="G74" i="1"/>
  <c r="G75" i="1"/>
  <c r="G76" i="1"/>
  <c r="G77" i="1"/>
  <c r="G78" i="1"/>
  <c r="G79" i="1"/>
  <c r="G81" i="1"/>
  <c r="G82" i="1"/>
  <c r="G83" i="1"/>
  <c r="G84" i="1"/>
  <c r="G85" i="1"/>
  <c r="G86" i="1"/>
  <c r="G87" i="1"/>
  <c r="G88" i="1"/>
  <c r="G89" i="1"/>
  <c r="G90" i="1"/>
  <c r="G92" i="1"/>
  <c r="G93" i="1"/>
  <c r="G94" i="1"/>
  <c r="G95" i="1"/>
  <c r="G96" i="1"/>
  <c r="G97" i="1"/>
  <c r="G98" i="1"/>
  <c r="G99" i="1"/>
  <c r="G100" i="1"/>
  <c r="G101" i="1"/>
  <c r="G103" i="1"/>
  <c r="G104" i="1"/>
  <c r="G105" i="1"/>
  <c r="G106" i="1"/>
  <c r="G107" i="1"/>
  <c r="G108" i="1"/>
  <c r="G109" i="1"/>
  <c r="G110" i="1"/>
  <c r="G111" i="1"/>
  <c r="G112" i="1"/>
  <c r="G115" i="1"/>
  <c r="G116" i="1"/>
  <c r="G117" i="1"/>
  <c r="G118" i="1"/>
  <c r="G119" i="1"/>
  <c r="G120" i="1"/>
  <c r="G121" i="1"/>
  <c r="G122" i="1"/>
  <c r="G123" i="1"/>
  <c r="G124" i="1"/>
  <c r="G126" i="1"/>
  <c r="G127" i="1"/>
  <c r="G128" i="1"/>
  <c r="G129" i="1"/>
  <c r="G130" i="1"/>
  <c r="G131" i="1"/>
  <c r="G132" i="1"/>
  <c r="G133" i="1"/>
  <c r="G134" i="1"/>
  <c r="G135" i="1"/>
  <c r="G137" i="1"/>
  <c r="G138" i="1"/>
  <c r="G139" i="1"/>
  <c r="G140" i="1"/>
  <c r="G141" i="1"/>
  <c r="G142" i="1"/>
  <c r="G143" i="1"/>
  <c r="G144" i="1"/>
  <c r="G145" i="1"/>
  <c r="G146" i="1"/>
  <c r="G148" i="1"/>
  <c r="G149" i="1"/>
  <c r="G150" i="1"/>
  <c r="G151" i="1"/>
  <c r="G152" i="1"/>
  <c r="G153" i="1"/>
  <c r="G154" i="1"/>
  <c r="G155" i="1"/>
  <c r="G156" i="1"/>
  <c r="G157" i="1"/>
  <c r="G159" i="1"/>
  <c r="G160" i="1"/>
  <c r="G161" i="1"/>
  <c r="G162" i="1"/>
  <c r="G163" i="1"/>
  <c r="G164" i="1"/>
  <c r="G165" i="1"/>
  <c r="G166" i="1"/>
  <c r="G167" i="1"/>
  <c r="G168" i="1"/>
  <c r="G170" i="1"/>
  <c r="G171" i="1"/>
  <c r="G172" i="1"/>
  <c r="G173" i="1"/>
  <c r="G174" i="1"/>
  <c r="G175" i="1"/>
  <c r="G176" i="1"/>
  <c r="G177" i="1"/>
  <c r="G178" i="1"/>
  <c r="G179" i="1"/>
  <c r="G181" i="1"/>
  <c r="G182" i="1"/>
  <c r="G183" i="1"/>
  <c r="G184" i="1"/>
  <c r="G185" i="1"/>
  <c r="G186" i="1"/>
  <c r="G187" i="1"/>
  <c r="G188" i="1"/>
  <c r="G189" i="1"/>
  <c r="G190" i="1"/>
  <c r="G192" i="1"/>
  <c r="G193" i="1"/>
  <c r="G194" i="1"/>
  <c r="G195" i="1"/>
  <c r="G196" i="1"/>
  <c r="G197" i="1"/>
  <c r="G198" i="1"/>
  <c r="G199" i="1"/>
  <c r="G200" i="1"/>
  <c r="G201" i="1"/>
  <c r="G203" i="1"/>
  <c r="G204" i="1"/>
  <c r="G205" i="1"/>
  <c r="G206" i="1"/>
  <c r="G207" i="1"/>
  <c r="G208" i="1"/>
  <c r="G209" i="1"/>
  <c r="G210" i="1"/>
  <c r="G211" i="1"/>
  <c r="G212" i="1"/>
  <c r="G214" i="1"/>
  <c r="G215" i="1"/>
  <c r="G216" i="1"/>
  <c r="G217" i="1"/>
  <c r="G218" i="1"/>
  <c r="G219" i="1"/>
  <c r="G220" i="1"/>
  <c r="G221" i="1"/>
  <c r="G222" i="1"/>
  <c r="G223" i="1"/>
  <c r="G226" i="1"/>
  <c r="G2" i="1"/>
  <c r="H2" i="2"/>
  <c r="H3" i="2"/>
  <c r="H4" i="2"/>
  <c r="H5" i="2"/>
  <c r="H6" i="2"/>
  <c r="H7" i="2"/>
  <c r="H244" i="2"/>
  <c r="H245" i="2"/>
  <c r="H8" i="2"/>
  <c r="H278" i="2"/>
  <c r="H9" i="2"/>
  <c r="H279" i="2"/>
  <c r="H246" i="2"/>
  <c r="H247" i="2"/>
  <c r="H248" i="2"/>
  <c r="H10" i="2"/>
  <c r="H11" i="2"/>
  <c r="H12" i="2"/>
  <c r="H249" i="2"/>
  <c r="H250" i="2"/>
  <c r="H251" i="2"/>
  <c r="H252" i="2"/>
  <c r="H253" i="2"/>
  <c r="H254" i="2"/>
  <c r="H255" i="2"/>
  <c r="H256" i="2"/>
  <c r="H243" i="2"/>
  <c r="H13" i="2"/>
  <c r="H14" i="2"/>
  <c r="H15" i="2"/>
  <c r="H16" i="2"/>
  <c r="H280" i="2"/>
  <c r="H281" i="2"/>
  <c r="H282" i="2"/>
  <c r="H283" i="2"/>
  <c r="H284" i="2"/>
  <c r="H285" i="2"/>
  <c r="H286" i="2"/>
  <c r="H287" i="2"/>
  <c r="H288" i="2"/>
  <c r="H289" i="2"/>
  <c r="H17" i="2"/>
  <c r="H18" i="2"/>
  <c r="H19" i="2"/>
  <c r="H20" i="2"/>
  <c r="H21" i="2"/>
  <c r="H22" i="2"/>
  <c r="H257" i="2"/>
  <c r="H258" i="2"/>
  <c r="H259" i="2"/>
  <c r="H290" i="2"/>
  <c r="H291" i="2"/>
  <c r="H23" i="2"/>
  <c r="H292" i="2"/>
  <c r="H293" i="2"/>
  <c r="H294" i="2"/>
  <c r="H295" i="2"/>
  <c r="H296" i="2"/>
  <c r="H24" i="2"/>
  <c r="H25" i="2"/>
  <c r="H26" i="2"/>
  <c r="H27" i="2"/>
  <c r="H28" i="2"/>
  <c r="H29" i="2"/>
  <c r="H260" i="2"/>
  <c r="H261" i="2"/>
  <c r="H262" i="2"/>
  <c r="H297" i="2"/>
  <c r="H298" i="2"/>
  <c r="H299" i="2"/>
  <c r="H300" i="2"/>
  <c r="H301" i="2"/>
  <c r="H30" i="2"/>
  <c r="H31" i="2"/>
  <c r="H32" i="2"/>
  <c r="H33" i="2"/>
  <c r="H34" i="2"/>
  <c r="H35" i="2"/>
  <c r="H263" i="2"/>
  <c r="H264" i="2"/>
  <c r="H265" i="2"/>
  <c r="H36" i="2"/>
  <c r="H37" i="2"/>
  <c r="H38" i="2"/>
  <c r="H39" i="2"/>
  <c r="H40" i="2"/>
  <c r="H41" i="2"/>
  <c r="H266" i="2"/>
  <c r="H267" i="2"/>
  <c r="H268" i="2"/>
  <c r="H42" i="2"/>
  <c r="H43" i="2"/>
  <c r="H44" i="2"/>
  <c r="H45" i="2"/>
  <c r="H46" i="2"/>
  <c r="H47" i="2"/>
  <c r="H269" i="2"/>
  <c r="H270" i="2"/>
  <c r="H271" i="2"/>
  <c r="H48" i="2"/>
  <c r="H49" i="2"/>
  <c r="H50" i="2"/>
  <c r="H51" i="2"/>
  <c r="H52" i="2"/>
  <c r="H53" i="2"/>
  <c r="H272" i="2"/>
  <c r="H273" i="2"/>
  <c r="H274" i="2"/>
  <c r="H54" i="2"/>
  <c r="H55" i="2"/>
  <c r="H56" i="2"/>
  <c r="H57" i="2"/>
  <c r="H58" i="2"/>
  <c r="H59" i="2"/>
  <c r="H275" i="2"/>
  <c r="H276" i="2"/>
  <c r="H277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B76" i="3" l="1"/>
  <c r="C75" i="3"/>
  <c r="C80" i="3"/>
  <c r="C74" i="3"/>
  <c r="C68" i="3"/>
  <c r="A226" i="1"/>
  <c r="A223" i="1"/>
  <c r="A222" i="1"/>
  <c r="A221" i="1"/>
  <c r="A220" i="1"/>
  <c r="A219" i="1"/>
  <c r="A218" i="1"/>
  <c r="A217" i="1"/>
  <c r="A216" i="1"/>
  <c r="A215" i="1"/>
  <c r="A214" i="1"/>
  <c r="A212" i="1"/>
  <c r="A211" i="1"/>
  <c r="A210" i="1"/>
  <c r="A209" i="1"/>
  <c r="A208" i="1"/>
  <c r="A207" i="1"/>
  <c r="A206" i="1"/>
  <c r="A205" i="1"/>
  <c r="A204" i="1"/>
  <c r="A203" i="1"/>
  <c r="A201" i="1"/>
  <c r="A200" i="1"/>
  <c r="A199" i="1"/>
  <c r="A198" i="1"/>
  <c r="A197" i="1"/>
  <c r="A196" i="1"/>
  <c r="A195" i="1"/>
  <c r="A194" i="1"/>
  <c r="A193" i="1"/>
  <c r="A192" i="1"/>
  <c r="A190" i="1"/>
  <c r="A189" i="1"/>
  <c r="A188" i="1"/>
  <c r="A187" i="1"/>
  <c r="A186" i="1"/>
  <c r="A185" i="1"/>
  <c r="A184" i="1"/>
  <c r="A183" i="1"/>
  <c r="A182" i="1"/>
  <c r="A181" i="1"/>
  <c r="A179" i="1"/>
  <c r="A178" i="1"/>
  <c r="A177" i="1"/>
  <c r="A176" i="1"/>
  <c r="A175" i="1"/>
  <c r="A174" i="1"/>
  <c r="A173" i="1"/>
  <c r="A172" i="1"/>
  <c r="A171" i="1"/>
  <c r="A170" i="1"/>
  <c r="A168" i="1"/>
  <c r="A167" i="1"/>
  <c r="A166" i="1"/>
  <c r="A165" i="1"/>
  <c r="A164" i="1"/>
  <c r="A163" i="1"/>
  <c r="A162" i="1"/>
  <c r="A161" i="1"/>
  <c r="A160" i="1"/>
  <c r="A159" i="1"/>
  <c r="A157" i="1"/>
  <c r="A156" i="1"/>
  <c r="A155" i="1"/>
  <c r="A154" i="1"/>
  <c r="A153" i="1"/>
  <c r="A152" i="1"/>
  <c r="A151" i="1"/>
  <c r="A150" i="1"/>
  <c r="A149" i="1"/>
  <c r="A148" i="1"/>
  <c r="A146" i="1"/>
  <c r="A145" i="1"/>
  <c r="A144" i="1"/>
  <c r="A143" i="1"/>
  <c r="A142" i="1"/>
  <c r="A141" i="1"/>
  <c r="A140" i="1"/>
  <c r="A139" i="1"/>
  <c r="A138" i="1"/>
  <c r="A137" i="1"/>
  <c r="A135" i="1"/>
  <c r="A134" i="1"/>
  <c r="A133" i="1"/>
  <c r="A132" i="1"/>
  <c r="A131" i="1"/>
  <c r="A130" i="1"/>
  <c r="A129" i="1"/>
  <c r="A128" i="1"/>
  <c r="A127" i="1"/>
  <c r="A126" i="1"/>
  <c r="A124" i="1"/>
  <c r="A123" i="1"/>
  <c r="A122" i="1"/>
  <c r="A121" i="1"/>
  <c r="A120" i="1"/>
  <c r="A119" i="1"/>
  <c r="A118" i="1"/>
  <c r="A117" i="1"/>
  <c r="A116" i="1"/>
  <c r="A115" i="1"/>
  <c r="A112" i="1"/>
  <c r="A111" i="1"/>
  <c r="A110" i="1"/>
  <c r="A109" i="1"/>
  <c r="A108" i="1"/>
  <c r="A107" i="1"/>
  <c r="A106" i="1"/>
  <c r="A105" i="1"/>
  <c r="A104" i="1"/>
  <c r="A103" i="1"/>
  <c r="A101" i="1"/>
  <c r="A100" i="1"/>
  <c r="A99" i="1"/>
  <c r="A98" i="1"/>
  <c r="A97" i="1"/>
  <c r="A96" i="1"/>
  <c r="A95" i="1"/>
  <c r="A94" i="1"/>
  <c r="A93" i="1"/>
  <c r="A92" i="1"/>
  <c r="A90" i="1"/>
  <c r="A89" i="1"/>
  <c r="A88" i="1"/>
  <c r="A87" i="1"/>
  <c r="A86" i="1"/>
  <c r="A85" i="1"/>
  <c r="A84" i="1"/>
  <c r="A83" i="1"/>
  <c r="A82" i="1"/>
  <c r="A81" i="1"/>
  <c r="A79" i="1"/>
  <c r="A78" i="1"/>
  <c r="A77" i="1"/>
  <c r="A76" i="1"/>
  <c r="A75" i="1"/>
  <c r="A74" i="1"/>
  <c r="A73" i="1"/>
  <c r="A72" i="1"/>
  <c r="A71" i="1"/>
  <c r="A70" i="1"/>
  <c r="A68" i="1"/>
  <c r="A67" i="1"/>
  <c r="A66" i="1"/>
  <c r="A65" i="1"/>
  <c r="A64" i="1"/>
  <c r="A63" i="1"/>
  <c r="A62" i="1"/>
  <c r="A61" i="1"/>
  <c r="A60" i="1"/>
  <c r="A59" i="1"/>
  <c r="A57" i="1"/>
  <c r="A56" i="1"/>
  <c r="A55" i="1"/>
  <c r="A54" i="1"/>
  <c r="A53" i="1"/>
  <c r="A52" i="1"/>
  <c r="A51" i="1"/>
  <c r="A50" i="1"/>
  <c r="A49" i="1"/>
  <c r="A48" i="1"/>
  <c r="A46" i="1"/>
  <c r="A45" i="1"/>
  <c r="A44" i="1"/>
  <c r="A43" i="1"/>
  <c r="A42" i="1"/>
  <c r="A41" i="1"/>
  <c r="A40" i="1"/>
  <c r="A39" i="1"/>
  <c r="A38" i="1"/>
  <c r="A37" i="1"/>
  <c r="A35" i="1"/>
  <c r="A34" i="1"/>
  <c r="A33" i="1"/>
  <c r="A32" i="1"/>
  <c r="A31" i="1"/>
  <c r="A30" i="1"/>
  <c r="A29" i="1"/>
  <c r="A28" i="1"/>
  <c r="A27" i="1"/>
  <c r="A26" i="1"/>
  <c r="A24" i="1"/>
  <c r="A23" i="1"/>
  <c r="A22" i="1"/>
  <c r="A21" i="1"/>
  <c r="A20" i="1"/>
  <c r="A19" i="1"/>
  <c r="A18" i="1"/>
  <c r="A17" i="1"/>
  <c r="A16" i="1"/>
  <c r="A15" i="1"/>
  <c r="A13" i="1"/>
  <c r="A12" i="1"/>
  <c r="A11" i="1"/>
  <c r="A10" i="1"/>
  <c r="A9" i="1"/>
  <c r="A8" i="1"/>
  <c r="A7" i="1"/>
  <c r="A6" i="1"/>
  <c r="A5" i="1"/>
  <c r="A4" i="1"/>
  <c r="A301" i="1"/>
  <c r="A300" i="1"/>
  <c r="A299" i="1"/>
  <c r="A298" i="1"/>
  <c r="A297" i="1"/>
  <c r="A296" i="1"/>
  <c r="A295" i="1"/>
  <c r="A294" i="1"/>
  <c r="A293" i="1"/>
  <c r="A292" i="1"/>
  <c r="A290" i="1"/>
  <c r="A289" i="1"/>
  <c r="A288" i="1"/>
  <c r="A287" i="1"/>
  <c r="A286" i="1"/>
  <c r="A285" i="1"/>
  <c r="A284" i="1"/>
  <c r="A283" i="1"/>
  <c r="A282" i="1"/>
  <c r="A281" i="1"/>
  <c r="A279" i="1"/>
  <c r="A278" i="1"/>
  <c r="A277" i="1"/>
  <c r="A276" i="1"/>
  <c r="A275" i="1"/>
  <c r="A274" i="1"/>
  <c r="A273" i="1"/>
  <c r="A272" i="1"/>
  <c r="A271" i="1"/>
  <c r="A270" i="1"/>
  <c r="A268" i="1"/>
  <c r="A267" i="1"/>
  <c r="A266" i="1"/>
  <c r="A265" i="1"/>
  <c r="A264" i="1"/>
  <c r="A263" i="1"/>
  <c r="A262" i="1"/>
  <c r="A261" i="1"/>
  <c r="A260" i="1"/>
  <c r="A259" i="1"/>
  <c r="A257" i="1"/>
  <c r="A256" i="1"/>
  <c r="A255" i="1"/>
  <c r="A254" i="1"/>
  <c r="A253" i="1"/>
  <c r="A252" i="1"/>
  <c r="A251" i="1"/>
  <c r="A250" i="1"/>
  <c r="A249" i="1"/>
  <c r="A248" i="1"/>
  <c r="A246" i="1"/>
  <c r="A245" i="1"/>
  <c r="A244" i="1"/>
  <c r="A243" i="1"/>
  <c r="A242" i="1"/>
  <c r="A241" i="1"/>
  <c r="A240" i="1"/>
  <c r="A239" i="1"/>
  <c r="A238" i="1"/>
  <c r="A237" i="1"/>
  <c r="A235" i="1"/>
  <c r="A234" i="1"/>
  <c r="A233" i="1"/>
  <c r="A232" i="1"/>
  <c r="A231" i="1"/>
  <c r="A230" i="1"/>
  <c r="A229" i="1"/>
  <c r="A228" i="1"/>
  <c r="A227" i="1"/>
  <c r="A225" i="1"/>
  <c r="A213" i="1"/>
  <c r="A202" i="1"/>
  <c r="A191" i="1"/>
  <c r="A180" i="1"/>
  <c r="A169" i="1"/>
  <c r="A158" i="1"/>
  <c r="A147" i="1"/>
  <c r="A136" i="1"/>
  <c r="A125" i="1"/>
  <c r="A114" i="1"/>
  <c r="A102" i="1"/>
  <c r="A91" i="1"/>
  <c r="A80" i="1"/>
  <c r="A69" i="1"/>
  <c r="A58" i="1"/>
  <c r="A47" i="1"/>
  <c r="A36" i="1"/>
  <c r="A25" i="1"/>
  <c r="A14" i="1"/>
  <c r="A3" i="1"/>
  <c r="A291" i="1"/>
  <c r="A280" i="1"/>
  <c r="A269" i="1"/>
  <c r="A258" i="1"/>
  <c r="A247" i="1"/>
  <c r="A236" i="1"/>
  <c r="A224" i="1"/>
  <c r="A113" i="1"/>
  <c r="A2" i="1"/>
  <c r="D36" i="5"/>
  <c r="E36" i="5"/>
  <c r="F36" i="5"/>
  <c r="G36" i="5"/>
  <c r="H36" i="5"/>
  <c r="I36" i="5"/>
  <c r="J36" i="5"/>
  <c r="K36" i="5"/>
  <c r="D34" i="5"/>
  <c r="G34" i="5"/>
  <c r="H34" i="5"/>
  <c r="I34" i="5"/>
  <c r="J34" i="5"/>
  <c r="K34" i="5"/>
  <c r="E33" i="5"/>
  <c r="F33" i="5"/>
  <c r="G33" i="5"/>
  <c r="H33" i="5"/>
  <c r="I33" i="5"/>
  <c r="J33" i="5"/>
  <c r="K33" i="5"/>
  <c r="D33" i="5"/>
  <c r="H28" i="5" l="1"/>
  <c r="I28" i="5"/>
  <c r="J28" i="5"/>
  <c r="K28" i="5"/>
  <c r="H27" i="5"/>
  <c r="I27" i="5"/>
  <c r="J27" i="5"/>
  <c r="K27" i="5"/>
  <c r="H26" i="5"/>
  <c r="I26" i="5"/>
  <c r="J26" i="5"/>
  <c r="K26" i="5"/>
  <c r="H5" i="5"/>
  <c r="I5" i="5"/>
  <c r="J5" i="5"/>
  <c r="K5" i="5"/>
  <c r="G28" i="5"/>
  <c r="C29" i="5"/>
  <c r="C28" i="5"/>
  <c r="C27" i="5"/>
  <c r="E19" i="5"/>
  <c r="F19" i="5"/>
  <c r="G19" i="5"/>
  <c r="H19" i="5"/>
  <c r="I19" i="5"/>
  <c r="J19" i="5"/>
  <c r="K19" i="5"/>
  <c r="D19" i="5"/>
  <c r="E13" i="5"/>
  <c r="F13" i="5"/>
  <c r="G13" i="5"/>
  <c r="H13" i="5"/>
  <c r="I13" i="5"/>
  <c r="J13" i="5"/>
  <c r="K13" i="5"/>
  <c r="D13" i="5"/>
  <c r="L34" i="5" l="1"/>
  <c r="L35" i="5"/>
  <c r="L33" i="5"/>
  <c r="L36" i="5"/>
  <c r="F28" i="5"/>
  <c r="G26" i="5"/>
  <c r="G27" i="5"/>
  <c r="F27" i="5"/>
  <c r="F26" i="5"/>
  <c r="L29" i="5"/>
  <c r="E28" i="5"/>
  <c r="L26" i="5"/>
  <c r="L27" i="5"/>
  <c r="L28" i="5"/>
  <c r="E27" i="5"/>
  <c r="D26" i="5"/>
  <c r="E26" i="5"/>
  <c r="D27" i="5"/>
  <c r="D28" i="5"/>
  <c r="C8" i="5" l="1"/>
  <c r="C7" i="5"/>
  <c r="H6" i="5"/>
  <c r="I6" i="5"/>
  <c r="J6" i="5"/>
  <c r="K6" i="5"/>
  <c r="C6" i="5"/>
  <c r="L13" i="5" l="1"/>
  <c r="L22" i="5"/>
  <c r="L20" i="5"/>
  <c r="L15" i="5"/>
  <c r="L21" i="5"/>
  <c r="L19" i="5"/>
  <c r="L16" i="5"/>
  <c r="L14" i="5"/>
  <c r="F8" i="5"/>
  <c r="G5" i="5"/>
  <c r="G6" i="5"/>
  <c r="F5" i="5"/>
  <c r="E5" i="5"/>
  <c r="L8" i="5"/>
  <c r="D6" i="5"/>
  <c r="L7" i="5"/>
  <c r="L6" i="5"/>
  <c r="D5" i="5"/>
  <c r="L5" i="5"/>
  <c r="D7" i="5"/>
  <c r="F6" i="5"/>
  <c r="E6" i="5"/>
  <c r="D8" i="5"/>
  <c r="D29" i="5" l="1"/>
  <c r="F30" i="5"/>
  <c r="G30" i="5"/>
  <c r="H30" i="5"/>
  <c r="I30" i="5"/>
  <c r="J30" i="5"/>
  <c r="K30" i="5"/>
  <c r="F9" i="5"/>
  <c r="G9" i="5"/>
  <c r="H9" i="5"/>
  <c r="I9" i="5"/>
  <c r="J9" i="5"/>
  <c r="K9" i="5"/>
  <c r="A242" i="2" l="1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D9" i="5" l="1"/>
  <c r="D30" i="5"/>
  <c r="E30" i="5"/>
  <c r="L30" i="5"/>
  <c r="K29" i="5"/>
  <c r="K8" i="5"/>
  <c r="K7" i="5"/>
  <c r="J29" i="5"/>
  <c r="J8" i="5"/>
  <c r="J7" i="5"/>
  <c r="I29" i="5"/>
  <c r="I8" i="5"/>
  <c r="I7" i="5"/>
  <c r="E32" i="5"/>
  <c r="F32" i="5"/>
  <c r="G32" i="5"/>
  <c r="H32" i="5"/>
  <c r="I32" i="5"/>
  <c r="J32" i="5"/>
  <c r="K32" i="5"/>
  <c r="D32" i="5"/>
  <c r="D25" i="5"/>
  <c r="E25" i="5"/>
  <c r="F25" i="5"/>
  <c r="G25" i="5"/>
  <c r="H25" i="5"/>
  <c r="I25" i="5"/>
  <c r="J25" i="5"/>
  <c r="K25" i="5"/>
  <c r="E18" i="5"/>
  <c r="F18" i="5"/>
  <c r="G18" i="5"/>
  <c r="H18" i="5"/>
  <c r="I18" i="5"/>
  <c r="J18" i="5"/>
  <c r="K18" i="5"/>
  <c r="D18" i="5"/>
  <c r="E12" i="5"/>
  <c r="F12" i="5"/>
  <c r="G12" i="5"/>
  <c r="H12" i="5"/>
  <c r="I12" i="5"/>
  <c r="J12" i="5"/>
  <c r="K12" i="5"/>
  <c r="D12" i="5"/>
  <c r="E4" i="5"/>
  <c r="F4" i="5"/>
  <c r="G4" i="5"/>
  <c r="H4" i="5"/>
  <c r="I4" i="5"/>
  <c r="J4" i="5"/>
  <c r="K4" i="5"/>
  <c r="D4" i="5"/>
  <c r="G29" i="5" l="1"/>
  <c r="E9" i="5" l="1"/>
  <c r="L9" i="5"/>
  <c r="H29" i="5"/>
  <c r="F29" i="5"/>
  <c r="E29" i="5"/>
  <c r="H8" i="5"/>
  <c r="H7" i="5"/>
  <c r="E8" i="5"/>
  <c r="E7" i="5"/>
  <c r="F7" i="5"/>
  <c r="A2" i="2"/>
  <c r="A3" i="2"/>
  <c r="A3" i="3" s="1"/>
  <c r="A4" i="2"/>
  <c r="A4" i="3" s="1"/>
  <c r="A5" i="2"/>
  <c r="A5" i="3" s="1"/>
  <c r="A6" i="2"/>
  <c r="A6" i="3" s="1"/>
  <c r="A7" i="2"/>
  <c r="A7" i="3" s="1"/>
  <c r="A244" i="2"/>
  <c r="A245" i="2"/>
  <c r="A8" i="2"/>
  <c r="A8" i="3" s="1"/>
  <c r="A278" i="2"/>
  <c r="A9" i="2"/>
  <c r="A9" i="3" s="1"/>
  <c r="A279" i="2"/>
  <c r="A246" i="2"/>
  <c r="A247" i="2"/>
  <c r="A248" i="2"/>
  <c r="A10" i="2"/>
  <c r="A10" i="3" s="1"/>
  <c r="A11" i="2"/>
  <c r="A11" i="3" s="1"/>
  <c r="A12" i="2"/>
  <c r="A12" i="3" s="1"/>
  <c r="A249" i="2"/>
  <c r="A250" i="2"/>
  <c r="A251" i="2"/>
  <c r="A252" i="2"/>
  <c r="A253" i="2"/>
  <c r="A254" i="2"/>
  <c r="A255" i="2"/>
  <c r="A256" i="2"/>
  <c r="A243" i="2"/>
  <c r="A13" i="2"/>
  <c r="A13" i="3" s="1"/>
  <c r="A14" i="2"/>
  <c r="A14" i="3" s="1"/>
  <c r="A15" i="2"/>
  <c r="A15" i="3" s="1"/>
  <c r="A16" i="2"/>
  <c r="A16" i="3" s="1"/>
  <c r="A280" i="2"/>
  <c r="A281" i="2"/>
  <c r="A282" i="2"/>
  <c r="A283" i="2"/>
  <c r="A284" i="2"/>
  <c r="A285" i="2"/>
  <c r="A286" i="2"/>
  <c r="A287" i="2"/>
  <c r="A288" i="2"/>
  <c r="A289" i="2"/>
  <c r="A17" i="2"/>
  <c r="A17" i="3" s="1"/>
  <c r="A18" i="2"/>
  <c r="A18" i="3" s="1"/>
  <c r="A19" i="2"/>
  <c r="A19" i="3" s="1"/>
  <c r="A20" i="2"/>
  <c r="A20" i="3" s="1"/>
  <c r="A21" i="2"/>
  <c r="A21" i="3" s="1"/>
  <c r="A22" i="2"/>
  <c r="A22" i="3" s="1"/>
  <c r="A257" i="2"/>
  <c r="A258" i="2"/>
  <c r="A259" i="2"/>
  <c r="A290" i="2"/>
  <c r="A291" i="2"/>
  <c r="A23" i="2"/>
  <c r="A23" i="3" s="1"/>
  <c r="A292" i="2"/>
  <c r="A293" i="2"/>
  <c r="A294" i="2"/>
  <c r="A295" i="2"/>
  <c r="A296" i="2"/>
  <c r="A24" i="2"/>
  <c r="A24" i="3" s="1"/>
  <c r="A25" i="2"/>
  <c r="A25" i="3" s="1"/>
  <c r="A26" i="2"/>
  <c r="A26" i="3" s="1"/>
  <c r="A27" i="2"/>
  <c r="A27" i="3" s="1"/>
  <c r="A28" i="2"/>
  <c r="A28" i="3" s="1"/>
  <c r="A29" i="2"/>
  <c r="A29" i="3" s="1"/>
  <c r="A260" i="2"/>
  <c r="A261" i="2"/>
  <c r="A262" i="2"/>
  <c r="A297" i="2"/>
  <c r="A298" i="2"/>
  <c r="A299" i="2"/>
  <c r="A300" i="2"/>
  <c r="A301" i="2"/>
  <c r="A30" i="2"/>
  <c r="A30" i="3" s="1"/>
  <c r="A31" i="2"/>
  <c r="A31" i="3" s="1"/>
  <c r="A32" i="2"/>
  <c r="A32" i="3" s="1"/>
  <c r="A33" i="2"/>
  <c r="A33" i="3" s="1"/>
  <c r="A34" i="2"/>
  <c r="A34" i="3" s="1"/>
  <c r="A35" i="2"/>
  <c r="A35" i="3" s="1"/>
  <c r="A263" i="2"/>
  <c r="A264" i="2"/>
  <c r="A265" i="2"/>
  <c r="A36" i="2"/>
  <c r="A36" i="3" s="1"/>
  <c r="A37" i="2"/>
  <c r="A37" i="3" s="1"/>
  <c r="A38" i="2"/>
  <c r="A38" i="3" s="1"/>
  <c r="A39" i="2"/>
  <c r="A39" i="3" s="1"/>
  <c r="A40" i="2"/>
  <c r="A40" i="3" s="1"/>
  <c r="A41" i="2"/>
  <c r="A41" i="3" s="1"/>
  <c r="A266" i="2"/>
  <c r="A267" i="2"/>
  <c r="A268" i="2"/>
  <c r="A42" i="2"/>
  <c r="A42" i="3" s="1"/>
  <c r="A43" i="2"/>
  <c r="A43" i="3" s="1"/>
  <c r="A44" i="2"/>
  <c r="A44" i="3" s="1"/>
  <c r="A45" i="2"/>
  <c r="A45" i="3" s="1"/>
  <c r="A46" i="2"/>
  <c r="A46" i="3" s="1"/>
  <c r="A47" i="2"/>
  <c r="A47" i="3" s="1"/>
  <c r="A269" i="2"/>
  <c r="A270" i="2"/>
  <c r="A271" i="2"/>
  <c r="A48" i="2"/>
  <c r="A48" i="3" s="1"/>
  <c r="A49" i="2"/>
  <c r="A49" i="3" s="1"/>
  <c r="A50" i="2"/>
  <c r="A50" i="3" s="1"/>
  <c r="A51" i="2"/>
  <c r="A51" i="3" s="1"/>
  <c r="A52" i="2"/>
  <c r="A52" i="3" s="1"/>
  <c r="A53" i="2"/>
  <c r="A53" i="3" s="1"/>
  <c r="A272" i="2"/>
  <c r="A273" i="2"/>
  <c r="A274" i="2"/>
  <c r="A54" i="2"/>
  <c r="A54" i="3" s="1"/>
  <c r="A55" i="2"/>
  <c r="A55" i="3" s="1"/>
  <c r="A56" i="2"/>
  <c r="A56" i="3" s="1"/>
  <c r="A57" i="2"/>
  <c r="A57" i="3" s="1"/>
  <c r="A58" i="2"/>
  <c r="A58" i="3" s="1"/>
  <c r="A59" i="2"/>
  <c r="A59" i="3" s="1"/>
  <c r="A275" i="2"/>
  <c r="A276" i="2"/>
  <c r="A277" i="2"/>
  <c r="A60" i="2"/>
  <c r="A60" i="3" s="1"/>
  <c r="A61" i="2"/>
  <c r="A61" i="3" s="1"/>
  <c r="A62" i="2"/>
  <c r="A62" i="3" s="1"/>
  <c r="A63" i="2"/>
  <c r="A63" i="3" s="1"/>
  <c r="A64" i="2"/>
  <c r="A64" i="3" s="1"/>
  <c r="A65" i="2"/>
  <c r="A66" i="2"/>
  <c r="A67" i="2"/>
  <c r="C5" i="5"/>
  <c r="A2" i="3" l="1"/>
  <c r="G7" i="5"/>
  <c r="G8" i="5"/>
  <c r="C26" i="5" l="1"/>
</calcChain>
</file>

<file path=xl/sharedStrings.xml><?xml version="1.0" encoding="utf-8"?>
<sst xmlns="http://schemas.openxmlformats.org/spreadsheetml/2006/main" count="50" uniqueCount="26">
  <si>
    <t>Classe</t>
  </si>
  <si>
    <t>Prénom élève</t>
  </si>
  <si>
    <t>Nom élève</t>
  </si>
  <si>
    <t>TOTAL</t>
  </si>
  <si>
    <t>TOUS</t>
  </si>
  <si>
    <t>Français</t>
  </si>
  <si>
    <t>élève</t>
  </si>
  <si>
    <t>Maths</t>
  </si>
  <si>
    <t>Mathématiques</t>
  </si>
  <si>
    <t>Item pb</t>
  </si>
  <si>
    <t>NOMS DES CLASSES</t>
  </si>
  <si>
    <t xml:space="preserve"> Maths</t>
  </si>
  <si>
    <t>seuil</t>
  </si>
  <si>
    <t>total moyen</t>
  </si>
  <si>
    <t>Fluence - Lire un texte à voix haute</t>
  </si>
  <si>
    <t>Satisfaisant</t>
  </si>
  <si>
    <t>Fragile</t>
  </si>
  <si>
    <r>
      <rPr>
        <b/>
        <sz val="11"/>
        <color rgb="FF000000"/>
        <rFont val="Calibri"/>
        <family val="2"/>
      </rPr>
      <t>Fluence</t>
    </r>
    <r>
      <rPr>
        <sz val="11"/>
        <color rgb="FF000000"/>
        <rFont val="Calibri"/>
        <family val="2"/>
      </rPr>
      <t xml:space="preserve">
Lire un texte à voix haute</t>
    </r>
  </si>
  <si>
    <t>Compréhension de l'écrit- Comprendre un texte</t>
  </si>
  <si>
    <t>pas de restitution</t>
  </si>
  <si>
    <t>à besoins</t>
  </si>
  <si>
    <t>Test spécifique en automatisme</t>
  </si>
  <si>
    <t>Test spécifique en Automatismes - Mobiliser directement des procédures et des connaissances</t>
  </si>
  <si>
    <r>
      <t xml:space="preserve">Repèrage des élèves dont les seuils en Français  
</t>
    </r>
    <r>
      <rPr>
        <b/>
        <sz val="11"/>
        <color rgb="FF000000"/>
        <rFont val="Calibri"/>
        <family val="2"/>
      </rPr>
      <t>ET</t>
    </r>
    <r>
      <rPr>
        <sz val="11"/>
        <color rgb="FF000000"/>
        <rFont val="Calibri"/>
        <family val="2"/>
      </rPr>
      <t xml:space="preserve"> en Maths sont </t>
    </r>
    <r>
      <rPr>
        <b/>
        <sz val="11"/>
        <color rgb="FF000000"/>
        <rFont val="Calibri"/>
        <family val="2"/>
      </rPr>
      <t>inférieurs ou égaux</t>
    </r>
    <r>
      <rPr>
        <sz val="11"/>
        <color rgb="FF000000"/>
        <rFont val="Calibri"/>
        <family val="2"/>
      </rPr>
      <t xml:space="preserve"> aux seuils choisis
 ci-dessous</t>
    </r>
  </si>
  <si>
    <t>Ne pas renseigner, ni supprimer cette colonne</t>
  </si>
  <si>
    <t>Compétences langagières et linguistiques - Compétences langagières et linguistiques
Mobiliser des compétences en langue liées à la compréhension ou à la production écrites et 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</si>
</sst>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#,##0_ ;\-#,##0\ "/>
  </numFmts>
  <fonts count="11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4"/>
      <color rgb="FF000000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DEADA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 applyAlignment="1">
      <alignment horizontal="center"/>
    </xf>
    <xf numFmtId="9" fontId="0" fillId="0" borderId="2" xfId="1" applyFont="1" applyBorder="1" applyAlignment="1">
      <alignment horizontal="center"/>
    </xf>
    <xf numFmtId="0" fontId="5" fillId="0" borderId="0" xfId="0" applyFont="1"/>
    <xf numFmtId="9" fontId="0" fillId="0" borderId="0" xfId="0" applyNumberFormat="1"/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0" fillId="5" borderId="2" xfId="0" applyFill="1" applyBorder="1" applyAlignment="1">
      <alignment horizontal="right"/>
    </xf>
    <xf numFmtId="0" fontId="4" fillId="6" borderId="2" xfId="0" applyFont="1" applyFill="1" applyBorder="1" applyAlignment="1">
      <alignment horizontal="right"/>
    </xf>
    <xf numFmtId="9" fontId="0" fillId="0" borderId="5" xfId="1" applyFont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7" fillId="8" borderId="2" xfId="0" applyFont="1" applyFill="1" applyBorder="1"/>
    <xf numFmtId="0" fontId="3" fillId="8" borderId="5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6" fillId="9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7" borderId="2" xfId="0" applyFill="1" applyBorder="1"/>
    <xf numFmtId="11" fontId="0" fillId="0" borderId="1" xfId="0" applyNumberFormat="1" applyBorder="1" applyAlignment="1">
      <alignment horizontal="center"/>
    </xf>
    <xf numFmtId="0" fontId="0" fillId="7" borderId="0" xfId="0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164" fontId="6" fillId="0" borderId="2" xfId="2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top"/>
    </xf>
    <xf numFmtId="0" fontId="0" fillId="0" borderId="2" xfId="0" applyBorder="1" applyAlignment="1">
      <alignment horizontal="center"/>
    </xf>
    <xf numFmtId="165" fontId="1" fillId="2" borderId="3" xfId="2" applyNumberFormat="1" applyFont="1" applyFill="1" applyBorder="1" applyAlignment="1">
      <alignment horizontal="center" vertical="top"/>
    </xf>
    <xf numFmtId="165" fontId="0" fillId="0" borderId="0" xfId="2" applyNumberFormat="1" applyFont="1" applyAlignment="1">
      <alignment horizontal="center"/>
    </xf>
    <xf numFmtId="0" fontId="2" fillId="4" borderId="2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center" vertical="top" wrapText="1"/>
    </xf>
    <xf numFmtId="166" fontId="0" fillId="0" borderId="2" xfId="2" applyNumberFormat="1" applyFont="1" applyBorder="1" applyAlignment="1">
      <alignment horizontal="center"/>
    </xf>
    <xf numFmtId="1" fontId="0" fillId="0" borderId="2" xfId="2" applyNumberFormat="1" applyFont="1" applyBorder="1" applyAlignment="1">
      <alignment horizontal="center"/>
    </xf>
    <xf numFmtId="0" fontId="2" fillId="6" borderId="2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6" fontId="0" fillId="0" borderId="0" xfId="2" applyNumberFormat="1" applyFont="1" applyAlignment="1">
      <alignment horizontal="center"/>
    </xf>
    <xf numFmtId="0" fontId="0" fillId="0" borderId="0" xfId="2" applyNumberFormat="1" applyFont="1" applyAlignment="1">
      <alignment horizontal="center"/>
    </xf>
    <xf numFmtId="0" fontId="2" fillId="11" borderId="2" xfId="0" applyFont="1" applyFill="1" applyBorder="1" applyAlignment="1">
      <alignment horizontal="right"/>
    </xf>
    <xf numFmtId="9" fontId="2" fillId="0" borderId="0" xfId="0" applyNumberFormat="1" applyFont="1"/>
    <xf numFmtId="0" fontId="0" fillId="0" borderId="1" xfId="0" applyBorder="1" applyAlignment="1">
      <alignment horizontal="center" wrapText="1"/>
    </xf>
    <xf numFmtId="0" fontId="0" fillId="12" borderId="0" xfId="0" applyFill="1"/>
    <xf numFmtId="0" fontId="1" fillId="1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10" borderId="4" xfId="0" applyFont="1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14" borderId="2" xfId="0" applyFill="1" applyBorder="1" applyAlignment="1">
      <alignment horizontal="center" wrapText="1"/>
    </xf>
    <xf numFmtId="0" fontId="2" fillId="13" borderId="0" xfId="0" applyFont="1" applyFill="1" applyAlignment="1">
      <alignment horizontal="center" wrapText="1"/>
    </xf>
  </cellXfs>
  <cellStyles count="4">
    <cellStyle name="Milliers" xfId="2" builtinId="3"/>
    <cellStyle name="Milliers 2" xfId="3" xr:uid="{00000000-0005-0000-0000-000001000000}"/>
    <cellStyle name="Normal" xfId="0" builtinId="0"/>
    <cellStyle name="Pourcentage" xfId="1" builtinId="5"/>
  </cellStyles>
  <dxfs count="3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Mathématiques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classes!$C$29</c:f>
              <c:strCache>
                <c:ptCount val="1"/>
                <c:pt idx="0">
                  <c:v>[ 0 ; 25 [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classes!$D$1:$L$1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classes!$D$29:$L$29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F9-4E57-9473-3419D4C91928}"/>
            </c:ext>
          </c:extLst>
        </c:ser>
        <c:ser>
          <c:idx val="0"/>
          <c:order val="1"/>
          <c:tx>
            <c:strRef>
              <c:f>classes!$C$28</c:f>
              <c:strCache>
                <c:ptCount val="1"/>
                <c:pt idx="0">
                  <c:v>[ 25 ; 50 [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classes!$D$28:$L$28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9-4641-99F2-64C2D4A573A5}"/>
            </c:ext>
          </c:extLst>
        </c:ser>
        <c:ser>
          <c:idx val="2"/>
          <c:order val="2"/>
          <c:tx>
            <c:strRef>
              <c:f>classes!$C$27</c:f>
              <c:strCache>
                <c:ptCount val="1"/>
                <c:pt idx="0">
                  <c:v>[ 50 ; 75 [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classes!$D$27:$L$27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79-4641-99F2-64C2D4A573A5}"/>
            </c:ext>
          </c:extLst>
        </c:ser>
        <c:ser>
          <c:idx val="3"/>
          <c:order val="3"/>
          <c:tx>
            <c:strRef>
              <c:f>classes!$C$26</c:f>
              <c:strCache>
                <c:ptCount val="1"/>
                <c:pt idx="0">
                  <c:v>[ 75 ; 100 ]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classes!$D$26:$L$26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9-4641-99F2-64C2D4A57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446503784"/>
        <c:axId val="447876472"/>
      </c:barChart>
      <c:catAx>
        <c:axId val="446503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876472"/>
        <c:crosses val="autoZero"/>
        <c:auto val="1"/>
        <c:lblAlgn val="ctr"/>
        <c:lblOffset val="100"/>
        <c:noMultiLvlLbl val="0"/>
      </c:catAx>
      <c:valAx>
        <c:axId val="44787647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650378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Français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4"/>
          <c:order val="0"/>
          <c:tx>
            <c:strRef>
              <c:f>classes!$C$8</c:f>
              <c:strCache>
                <c:ptCount val="1"/>
                <c:pt idx="0">
                  <c:v>[ 0 ; 25 [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classes!$D$4:$L$4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classes!$D$8:$L$8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9A-431B-8D46-E45330F1B077}"/>
            </c:ext>
          </c:extLst>
        </c:ser>
        <c:ser>
          <c:idx val="0"/>
          <c:order val="1"/>
          <c:tx>
            <c:strRef>
              <c:f>classes!$C$7</c:f>
              <c:strCache>
                <c:ptCount val="1"/>
                <c:pt idx="0">
                  <c:v>[ 25 ; 50 [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classes!$D$4:$L$4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classes!$D$7:$L$7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9A-431B-8D46-E45330F1B077}"/>
            </c:ext>
          </c:extLst>
        </c:ser>
        <c:ser>
          <c:idx val="1"/>
          <c:order val="2"/>
          <c:tx>
            <c:strRef>
              <c:f>classes!$C$6</c:f>
              <c:strCache>
                <c:ptCount val="1"/>
                <c:pt idx="0">
                  <c:v>[ 50 ; 75 [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classes!$D$4:$L$4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classes!$D$6:$L$6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9A-431B-8D46-E45330F1B077}"/>
            </c:ext>
          </c:extLst>
        </c:ser>
        <c:ser>
          <c:idx val="2"/>
          <c:order val="3"/>
          <c:tx>
            <c:strRef>
              <c:f>classes!$C$5</c:f>
              <c:strCache>
                <c:ptCount val="1"/>
                <c:pt idx="0">
                  <c:v>[ 75 ; 100 ]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classes!$D$4:$L$4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classes!$D$5:$L$5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9A-431B-8D46-E45330F1B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448081040"/>
        <c:axId val="448081432"/>
      </c:barChart>
      <c:catAx>
        <c:axId val="44808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8081432"/>
        <c:crosses val="autoZero"/>
        <c:auto val="1"/>
        <c:lblAlgn val="ctr"/>
        <c:lblOffset val="100"/>
        <c:noMultiLvlLbl val="0"/>
      </c:catAx>
      <c:valAx>
        <c:axId val="4480814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808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Test spécifique en automatisme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classes!$C$36</c:f>
              <c:strCache>
                <c:ptCount val="1"/>
                <c:pt idx="0">
                  <c:v>pas de restitution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classes!$D$32:$L$32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classes!$D$36:$L$36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54-4F43-B2C1-FE15446204A9}"/>
            </c:ext>
          </c:extLst>
        </c:ser>
        <c:ser>
          <c:idx val="2"/>
          <c:order val="1"/>
          <c:tx>
            <c:strRef>
              <c:f>classes!$C$35</c:f>
              <c:strCache>
                <c:ptCount val="1"/>
                <c:pt idx="0">
                  <c:v>à besoins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classes!$D$32:$L$32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classes!$D$35:$L$35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54-4F43-B2C1-FE15446204A9}"/>
            </c:ext>
          </c:extLst>
        </c:ser>
        <c:ser>
          <c:idx val="1"/>
          <c:order val="2"/>
          <c:tx>
            <c:strRef>
              <c:f>classes!$C$34</c:f>
              <c:strCache>
                <c:ptCount val="1"/>
                <c:pt idx="0">
                  <c:v>Fragile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classes!$D$32:$L$32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classes!$D$34:$L$34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54-4F43-B2C1-FE15446204A9}"/>
            </c:ext>
          </c:extLst>
        </c:ser>
        <c:ser>
          <c:idx val="0"/>
          <c:order val="3"/>
          <c:tx>
            <c:strRef>
              <c:f>classes!$C$33</c:f>
              <c:strCache>
                <c:ptCount val="1"/>
                <c:pt idx="0">
                  <c:v>Satisfaisant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classes!$D$32:$L$32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classes!$D$33:$L$33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54-4F43-B2C1-FE1544620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019912191"/>
        <c:axId val="2019916351"/>
      </c:barChart>
      <c:catAx>
        <c:axId val="2019912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19916351"/>
        <c:crosses val="autoZero"/>
        <c:auto val="1"/>
        <c:lblAlgn val="ctr"/>
        <c:lblOffset val="100"/>
        <c:noMultiLvlLbl val="0"/>
      </c:catAx>
      <c:valAx>
        <c:axId val="201991635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19912191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Compréhension de l'écrit- Comprendre un texte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classes!$C$16</c:f>
              <c:strCache>
                <c:ptCount val="1"/>
                <c:pt idx="0">
                  <c:v>pas de restitution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classes!$D$12:$L$12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classes!$D$16:$L$16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41-44F9-BB36-7A3A0480A125}"/>
            </c:ext>
          </c:extLst>
        </c:ser>
        <c:ser>
          <c:idx val="2"/>
          <c:order val="1"/>
          <c:tx>
            <c:strRef>
              <c:f>classes!$C$15</c:f>
              <c:strCache>
                <c:ptCount val="1"/>
                <c:pt idx="0">
                  <c:v>à besoins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classes!$D$12:$L$12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classes!$D$15:$L$15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41-44F9-BB36-7A3A0480A125}"/>
            </c:ext>
          </c:extLst>
        </c:ser>
        <c:ser>
          <c:idx val="1"/>
          <c:order val="2"/>
          <c:tx>
            <c:strRef>
              <c:f>classes!$C$14</c:f>
              <c:strCache>
                <c:ptCount val="1"/>
                <c:pt idx="0">
                  <c:v>Fragile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classes!$D$12:$L$12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classes!$D$14:$L$14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41-44F9-BB36-7A3A0480A125}"/>
            </c:ext>
          </c:extLst>
        </c:ser>
        <c:ser>
          <c:idx val="0"/>
          <c:order val="3"/>
          <c:tx>
            <c:strRef>
              <c:f>classes!$C$13</c:f>
              <c:strCache>
                <c:ptCount val="1"/>
                <c:pt idx="0">
                  <c:v>Satisfaisant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classes!$D$12:$L$12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classes!$D$13:$L$13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1-44F9-BB36-7A3A0480A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37040207"/>
        <c:axId val="137040623"/>
      </c:barChart>
      <c:catAx>
        <c:axId val="137040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7040623"/>
        <c:crosses val="autoZero"/>
        <c:auto val="1"/>
        <c:lblAlgn val="ctr"/>
        <c:lblOffset val="100"/>
        <c:noMultiLvlLbl val="0"/>
      </c:catAx>
      <c:valAx>
        <c:axId val="13704062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704020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Fluence - Lire un texte à voix haute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classes!$C$22</c:f>
              <c:strCache>
                <c:ptCount val="1"/>
                <c:pt idx="0">
                  <c:v>pas de restitution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classes!$D$18:$L$18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classes!$D$22:$L$22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26-4D3A-A49B-5C81FE0F42F6}"/>
            </c:ext>
          </c:extLst>
        </c:ser>
        <c:ser>
          <c:idx val="2"/>
          <c:order val="1"/>
          <c:tx>
            <c:strRef>
              <c:f>classes!$C$21</c:f>
              <c:strCache>
                <c:ptCount val="1"/>
                <c:pt idx="0">
                  <c:v>à besoins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classes!$D$18:$L$18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classes!$D$21:$L$21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26-4D3A-A49B-5C81FE0F42F6}"/>
            </c:ext>
          </c:extLst>
        </c:ser>
        <c:ser>
          <c:idx val="1"/>
          <c:order val="2"/>
          <c:tx>
            <c:strRef>
              <c:f>classes!$C$20</c:f>
              <c:strCache>
                <c:ptCount val="1"/>
                <c:pt idx="0">
                  <c:v>Fragile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classes!$D$18:$L$18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classes!$D$20:$L$20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26-4D3A-A49B-5C81FE0F42F6}"/>
            </c:ext>
          </c:extLst>
        </c:ser>
        <c:ser>
          <c:idx val="0"/>
          <c:order val="3"/>
          <c:tx>
            <c:strRef>
              <c:f>classes!$C$19</c:f>
              <c:strCache>
                <c:ptCount val="1"/>
                <c:pt idx="0">
                  <c:v>Satisfaisant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classes!$D$18:$L$18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classes!$D$19:$L$19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26-4D3A-A49B-5C81FE0F4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50644559"/>
        <c:axId val="250638319"/>
      </c:barChart>
      <c:catAx>
        <c:axId val="250644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0638319"/>
        <c:crosses val="autoZero"/>
        <c:auto val="1"/>
        <c:lblAlgn val="ctr"/>
        <c:lblOffset val="100"/>
        <c:noMultiLvlLbl val="0"/>
      </c:catAx>
      <c:valAx>
        <c:axId val="25063831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0644559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élèves!$A$1</c:f>
              <c:strCache>
                <c:ptCount val="1"/>
                <c:pt idx="0">
                  <c:v>élève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élèves!$B$2:$B$49</c:f>
              <c:numCache>
                <c:formatCode>#\ ##0_ ;\-#\ ##0\ 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xVal>
          <c:yVal>
            <c:numRef>
              <c:f>élèves!$C$2:$C$49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EC-4143-A734-3DB3AE77E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9529056"/>
        <c:axId val="449529448"/>
      </c:scatterChart>
      <c:valAx>
        <c:axId val="44952905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_ ;\-#\ ##0\ 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9529448"/>
        <c:crosses val="autoZero"/>
        <c:crossBetween val="midCat"/>
      </c:valAx>
      <c:valAx>
        <c:axId val="44952944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95290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171450</xdr:colOff>
      <xdr:row>23</xdr:row>
      <xdr:rowOff>76200</xdr:rowOff>
    </xdr:from>
    <xdr:to>
      <xdr:col>20</xdr:col>
      <xdr:colOff>0</xdr:colOff>
      <xdr:row>30</xdr:row>
      <xdr:rowOff>57150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</xdr:row>
      <xdr:rowOff>0</xdr:rowOff>
    </xdr:from>
    <xdr:to>
      <xdr:col>20</xdr:col>
      <xdr:colOff>438150</xdr:colOff>
      <xdr:row>9</xdr:row>
      <xdr:rowOff>19050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152401</xdr:colOff>
      <xdr:row>30</xdr:row>
      <xdr:rowOff>87313</xdr:rowOff>
    </xdr:from>
    <xdr:to>
      <xdr:col>19</xdr:col>
      <xdr:colOff>730251</xdr:colOff>
      <xdr:row>36</xdr:row>
      <xdr:rowOff>200026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5B2C860-F5DE-4487-8052-ED398CC17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179387</xdr:colOff>
      <xdr:row>10</xdr:row>
      <xdr:rowOff>239712</xdr:rowOff>
    </xdr:from>
    <xdr:to>
      <xdr:col>20</xdr:col>
      <xdr:colOff>381000</xdr:colOff>
      <xdr:row>16</xdr:row>
      <xdr:rowOff>381000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F69A5E22-9F18-4FEB-9D76-ED7B8D51E8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142874</xdr:colOff>
      <xdr:row>17</xdr:row>
      <xdr:rowOff>0</xdr:rowOff>
    </xdr:from>
    <xdr:to>
      <xdr:col>20</xdr:col>
      <xdr:colOff>276225</xdr:colOff>
      <xdr:row>22</xdr:row>
      <xdr:rowOff>152400</xdr:rowOff>
    </xdr:to>
    <xdr:graphicFrame macro="">
      <xdr:nvGraphicFramePr>
        <xdr:cNvPr id="24" name="Graphique 23">
          <a:extLst>
            <a:ext uri="{FF2B5EF4-FFF2-40B4-BE49-F238E27FC236}">
              <a16:creationId xmlns:a16="http://schemas.microsoft.com/office/drawing/2014/main" id="{405F6E1C-0AC4-48D9-B42E-9D6D0EA5D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784861</xdr:colOff>
      <xdr:row>0</xdr:row>
      <xdr:rowOff>7620</xdr:rowOff>
    </xdr:from>
    <xdr:to>
      <xdr:col>13</xdr:col>
      <xdr:colOff>445771</xdr:colOff>
      <xdr:row>25</xdr:row>
      <xdr:rowOff>74296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1"/>
  <sheetViews>
    <sheetView topLeftCell="A266" workbookViewId="0">
      <selection activeCell="G2" sqref="G2:G301"/>
    </sheetView>
  </sheetViews>
  <sheetFormatPr baseColWidth="10" defaultColWidth="8.85546875" defaultRowHeight="15" x14ac:dyDescent="0.25"/>
  <cols>
    <col min="1" max="1" width="16.28515625" style="42" customWidth="1"/>
    <col min="2" max="2" width="11.140625" bestFit="1" customWidth="1"/>
    <col min="3" max="4" width="20" customWidth="1"/>
    <col min="5" max="5" width="38.140625" customWidth="1"/>
    <col min="6" max="6" width="20" customWidth="1"/>
    <col min="7" max="8" width="8.85546875" style="5"/>
  </cols>
  <sheetData>
    <row r="1" spans="1:8" s="47" customFormat="1" ht="117.75" customHeight="1" x14ac:dyDescent="0.25">
      <c r="A1" s="49" t="s">
        <v>24</v>
      </c>
      <c r="B1" s="43" t="s">
        <v>0</v>
      </c>
      <c r="C1" s="44" t="s">
        <v>1</v>
      </c>
      <c r="D1" s="44" t="s">
        <v>2</v>
      </c>
      <c r="E1" s="53" t="s">
        <v>25</v>
      </c>
      <c r="F1" s="54" t="s">
        <v>17</v>
      </c>
      <c r="G1" s="45" t="s">
        <v>3</v>
      </c>
      <c r="H1" s="46" t="s">
        <v>9</v>
      </c>
    </row>
    <row r="2" spans="1:8" x14ac:dyDescent="0.25">
      <c r="A2" s="42" t="str">
        <f>CONCATENATE(D2," ",C2," ",B2)</f>
        <v xml:space="preserve">  </v>
      </c>
      <c r="B2" s="51"/>
      <c r="C2" s="52"/>
      <c r="D2" s="52"/>
      <c r="E2" s="56"/>
      <c r="F2" s="56"/>
      <c r="G2" s="33">
        <f>ROUND((COUNTIF(E2:F2,"Satisfaisant")*50+COUNTIF(E2:F2,"Fragile")*25),0)</f>
        <v>0</v>
      </c>
      <c r="H2" s="26">
        <f t="shared" ref="H2:H65" si="0">COUNTIF(E2:F2,"Fragile")+COUNTIF(E2:F2,"À besoins")+COUNTIF(E2:F2,"pas de restitution")</f>
        <v>0</v>
      </c>
    </row>
    <row r="3" spans="1:8" x14ac:dyDescent="0.25">
      <c r="A3" s="42" t="str">
        <f>CONCATENATE(D3," ",C3," ",B3)</f>
        <v xml:space="preserve">  </v>
      </c>
      <c r="B3" s="19"/>
      <c r="C3" s="1"/>
      <c r="D3" s="1"/>
      <c r="E3" s="55"/>
      <c r="F3" s="55"/>
      <c r="G3" s="33">
        <f t="shared" ref="G3:G66" si="1">ROUND((COUNTIF(E3:F3,"Satisfaisant")*50+COUNTIF(E3:F3,"Fragile")*25),0)</f>
        <v>0</v>
      </c>
      <c r="H3" s="26">
        <f t="shared" si="0"/>
        <v>0</v>
      </c>
    </row>
    <row r="4" spans="1:8" x14ac:dyDescent="0.25">
      <c r="A4" s="42" t="str">
        <f t="shared" ref="A4:A65" si="2">CONCATENATE(D4," ",C4," ",B4)</f>
        <v xml:space="preserve">  </v>
      </c>
      <c r="B4" s="19"/>
      <c r="C4" s="1"/>
      <c r="D4" s="1"/>
      <c r="E4" s="41"/>
      <c r="F4" s="41"/>
      <c r="G4" s="33">
        <f t="shared" si="1"/>
        <v>0</v>
      </c>
      <c r="H4" s="26">
        <f t="shared" si="0"/>
        <v>0</v>
      </c>
    </row>
    <row r="5" spans="1:8" x14ac:dyDescent="0.25">
      <c r="A5" s="42" t="str">
        <f t="shared" si="2"/>
        <v xml:space="preserve">  </v>
      </c>
      <c r="B5" s="19"/>
      <c r="C5" s="1"/>
      <c r="D5" s="1"/>
      <c r="E5" s="41"/>
      <c r="F5" s="41"/>
      <c r="G5" s="33">
        <f t="shared" si="1"/>
        <v>0</v>
      </c>
      <c r="H5" s="26">
        <f t="shared" si="0"/>
        <v>0</v>
      </c>
    </row>
    <row r="6" spans="1:8" x14ac:dyDescent="0.25">
      <c r="A6" s="42" t="str">
        <f t="shared" si="2"/>
        <v xml:space="preserve">  </v>
      </c>
      <c r="B6" s="19"/>
      <c r="C6" s="1"/>
      <c r="D6" s="1"/>
      <c r="E6" s="41"/>
      <c r="F6" s="41"/>
      <c r="G6" s="33">
        <f t="shared" si="1"/>
        <v>0</v>
      </c>
      <c r="H6" s="26">
        <f t="shared" si="0"/>
        <v>0</v>
      </c>
    </row>
    <row r="7" spans="1:8" x14ac:dyDescent="0.25">
      <c r="A7" s="42" t="str">
        <f t="shared" si="2"/>
        <v xml:space="preserve">  </v>
      </c>
      <c r="B7" s="19"/>
      <c r="C7" s="1"/>
      <c r="D7" s="1"/>
      <c r="E7" s="41"/>
      <c r="F7" s="41"/>
      <c r="G7" s="33">
        <f t="shared" si="1"/>
        <v>0</v>
      </c>
      <c r="H7" s="26">
        <f t="shared" si="0"/>
        <v>0</v>
      </c>
    </row>
    <row r="8" spans="1:8" x14ac:dyDescent="0.25">
      <c r="A8" s="42" t="str">
        <f t="shared" si="2"/>
        <v xml:space="preserve">  </v>
      </c>
      <c r="B8" s="19"/>
      <c r="C8" s="1"/>
      <c r="D8" s="1"/>
      <c r="E8" s="41"/>
      <c r="F8" s="41"/>
      <c r="G8" s="33">
        <f t="shared" si="1"/>
        <v>0</v>
      </c>
      <c r="H8" s="26">
        <f t="shared" si="0"/>
        <v>0</v>
      </c>
    </row>
    <row r="9" spans="1:8" x14ac:dyDescent="0.25">
      <c r="A9" s="42" t="str">
        <f t="shared" si="2"/>
        <v xml:space="preserve">  </v>
      </c>
      <c r="B9" s="19"/>
      <c r="C9" s="1"/>
      <c r="D9" s="1"/>
      <c r="E9" s="41"/>
      <c r="F9" s="41"/>
      <c r="G9" s="33">
        <f t="shared" si="1"/>
        <v>0</v>
      </c>
      <c r="H9" s="26">
        <f t="shared" si="0"/>
        <v>0</v>
      </c>
    </row>
    <row r="10" spans="1:8" x14ac:dyDescent="0.25">
      <c r="A10" s="42" t="str">
        <f t="shared" si="2"/>
        <v xml:space="preserve">  </v>
      </c>
      <c r="B10" s="19"/>
      <c r="C10" s="1"/>
      <c r="D10" s="1"/>
      <c r="E10" s="41"/>
      <c r="F10" s="41"/>
      <c r="G10" s="33">
        <f t="shared" si="1"/>
        <v>0</v>
      </c>
      <c r="H10" s="26">
        <f t="shared" si="0"/>
        <v>0</v>
      </c>
    </row>
    <row r="11" spans="1:8" x14ac:dyDescent="0.25">
      <c r="A11" s="42" t="str">
        <f t="shared" si="2"/>
        <v xml:space="preserve">  </v>
      </c>
      <c r="B11" s="19"/>
      <c r="C11" s="1"/>
      <c r="D11" s="1"/>
      <c r="E11" s="41"/>
      <c r="F11" s="41"/>
      <c r="G11" s="33">
        <f t="shared" si="1"/>
        <v>0</v>
      </c>
      <c r="H11" s="26">
        <f t="shared" si="0"/>
        <v>0</v>
      </c>
    </row>
    <row r="12" spans="1:8" x14ac:dyDescent="0.25">
      <c r="A12" s="42" t="str">
        <f t="shared" si="2"/>
        <v xml:space="preserve">  </v>
      </c>
      <c r="B12" s="19"/>
      <c r="C12" s="1"/>
      <c r="D12" s="1"/>
      <c r="E12" s="41"/>
      <c r="F12" s="41"/>
      <c r="G12" s="33">
        <f t="shared" si="1"/>
        <v>0</v>
      </c>
      <c r="H12" s="26">
        <f t="shared" si="0"/>
        <v>0</v>
      </c>
    </row>
    <row r="13" spans="1:8" x14ac:dyDescent="0.25">
      <c r="A13" s="42" t="str">
        <f t="shared" si="2"/>
        <v xml:space="preserve">  </v>
      </c>
      <c r="B13" s="19"/>
      <c r="C13" s="1"/>
      <c r="D13" s="1"/>
      <c r="E13" s="41"/>
      <c r="F13" s="41"/>
      <c r="G13" s="33">
        <f t="shared" si="1"/>
        <v>0</v>
      </c>
      <c r="H13" s="26">
        <f t="shared" si="0"/>
        <v>0</v>
      </c>
    </row>
    <row r="14" spans="1:8" x14ac:dyDescent="0.25">
      <c r="A14" s="42" t="str">
        <f t="shared" si="2"/>
        <v xml:space="preserve">  </v>
      </c>
      <c r="B14" s="19"/>
      <c r="C14" s="1"/>
      <c r="D14" s="1"/>
      <c r="E14" s="41"/>
      <c r="F14" s="41"/>
      <c r="G14" s="33">
        <f t="shared" si="1"/>
        <v>0</v>
      </c>
      <c r="H14" s="26">
        <f t="shared" si="0"/>
        <v>0</v>
      </c>
    </row>
    <row r="15" spans="1:8" x14ac:dyDescent="0.25">
      <c r="A15" s="42" t="str">
        <f t="shared" si="2"/>
        <v xml:space="preserve">  </v>
      </c>
      <c r="B15" s="19"/>
      <c r="C15" s="1"/>
      <c r="D15" s="1"/>
      <c r="E15" s="41"/>
      <c r="F15" s="41"/>
      <c r="G15" s="33">
        <f t="shared" si="1"/>
        <v>0</v>
      </c>
      <c r="H15" s="26">
        <f t="shared" si="0"/>
        <v>0</v>
      </c>
    </row>
    <row r="16" spans="1:8" x14ac:dyDescent="0.25">
      <c r="A16" s="42" t="str">
        <f t="shared" si="2"/>
        <v xml:space="preserve">  </v>
      </c>
      <c r="B16" s="19"/>
      <c r="C16" s="1"/>
      <c r="D16" s="1"/>
      <c r="E16" s="41"/>
      <c r="F16" s="41"/>
      <c r="G16" s="33">
        <f t="shared" si="1"/>
        <v>0</v>
      </c>
      <c r="H16" s="26">
        <f t="shared" si="0"/>
        <v>0</v>
      </c>
    </row>
    <row r="17" spans="1:8" x14ac:dyDescent="0.25">
      <c r="A17" s="42" t="str">
        <f t="shared" si="2"/>
        <v xml:space="preserve">  </v>
      </c>
      <c r="B17" s="19"/>
      <c r="C17" s="1"/>
      <c r="D17" s="1"/>
      <c r="E17" s="41"/>
      <c r="F17" s="41"/>
      <c r="G17" s="33">
        <f t="shared" si="1"/>
        <v>0</v>
      </c>
      <c r="H17" s="26">
        <f t="shared" si="0"/>
        <v>0</v>
      </c>
    </row>
    <row r="18" spans="1:8" x14ac:dyDescent="0.25">
      <c r="A18" s="42" t="str">
        <f t="shared" si="2"/>
        <v xml:space="preserve">  </v>
      </c>
      <c r="B18" s="19"/>
      <c r="C18" s="1"/>
      <c r="D18" s="1"/>
      <c r="E18" s="41"/>
      <c r="F18" s="41"/>
      <c r="G18" s="33">
        <f t="shared" si="1"/>
        <v>0</v>
      </c>
      <c r="H18" s="26">
        <f t="shared" si="0"/>
        <v>0</v>
      </c>
    </row>
    <row r="19" spans="1:8" x14ac:dyDescent="0.25">
      <c r="A19" s="42" t="str">
        <f t="shared" si="2"/>
        <v xml:space="preserve">  </v>
      </c>
      <c r="B19" s="19"/>
      <c r="C19" s="1"/>
      <c r="D19" s="1"/>
      <c r="E19" s="41"/>
      <c r="F19" s="41"/>
      <c r="G19" s="33">
        <f t="shared" si="1"/>
        <v>0</v>
      </c>
      <c r="H19" s="26">
        <f t="shared" si="0"/>
        <v>0</v>
      </c>
    </row>
    <row r="20" spans="1:8" x14ac:dyDescent="0.25">
      <c r="A20" s="42" t="str">
        <f t="shared" si="2"/>
        <v xml:space="preserve">  </v>
      </c>
      <c r="B20" s="19"/>
      <c r="C20" s="1"/>
      <c r="D20" s="1"/>
      <c r="E20" s="41"/>
      <c r="F20" s="41"/>
      <c r="G20" s="33">
        <f t="shared" si="1"/>
        <v>0</v>
      </c>
      <c r="H20" s="26">
        <f t="shared" si="0"/>
        <v>0</v>
      </c>
    </row>
    <row r="21" spans="1:8" x14ac:dyDescent="0.25">
      <c r="A21" s="42" t="str">
        <f t="shared" si="2"/>
        <v xml:space="preserve">  </v>
      </c>
      <c r="B21" s="19"/>
      <c r="C21" s="1"/>
      <c r="D21" s="1"/>
      <c r="E21" s="41"/>
      <c r="F21" s="41"/>
      <c r="G21" s="33">
        <f t="shared" si="1"/>
        <v>0</v>
      </c>
      <c r="H21" s="26">
        <f t="shared" si="0"/>
        <v>0</v>
      </c>
    </row>
    <row r="22" spans="1:8" x14ac:dyDescent="0.25">
      <c r="A22" s="42" t="str">
        <f t="shared" si="2"/>
        <v xml:space="preserve">  </v>
      </c>
      <c r="B22" s="19"/>
      <c r="C22" s="1"/>
      <c r="D22" s="1"/>
      <c r="E22" s="41"/>
      <c r="F22" s="41"/>
      <c r="G22" s="33">
        <f t="shared" si="1"/>
        <v>0</v>
      </c>
      <c r="H22" s="26">
        <f t="shared" si="0"/>
        <v>0</v>
      </c>
    </row>
    <row r="23" spans="1:8" x14ac:dyDescent="0.25">
      <c r="A23" s="42" t="str">
        <f t="shared" si="2"/>
        <v xml:space="preserve">  </v>
      </c>
      <c r="B23" s="19"/>
      <c r="C23" s="1"/>
      <c r="D23" s="1"/>
      <c r="E23" s="41"/>
      <c r="F23" s="41"/>
      <c r="G23" s="33">
        <f t="shared" si="1"/>
        <v>0</v>
      </c>
      <c r="H23" s="26">
        <f t="shared" si="0"/>
        <v>0</v>
      </c>
    </row>
    <row r="24" spans="1:8" x14ac:dyDescent="0.25">
      <c r="A24" s="42" t="str">
        <f t="shared" si="2"/>
        <v xml:space="preserve">  </v>
      </c>
      <c r="B24" s="19"/>
      <c r="C24" s="1"/>
      <c r="D24" s="1"/>
      <c r="E24" s="41"/>
      <c r="F24" s="41"/>
      <c r="G24" s="33">
        <f t="shared" si="1"/>
        <v>0</v>
      </c>
      <c r="H24" s="26">
        <f t="shared" si="0"/>
        <v>0</v>
      </c>
    </row>
    <row r="25" spans="1:8" x14ac:dyDescent="0.25">
      <c r="A25" s="42" t="str">
        <f t="shared" si="2"/>
        <v xml:space="preserve">  </v>
      </c>
      <c r="B25" s="19"/>
      <c r="C25" s="1"/>
      <c r="D25" s="1"/>
      <c r="E25" s="41"/>
      <c r="F25" s="41"/>
      <c r="G25" s="33">
        <f t="shared" si="1"/>
        <v>0</v>
      </c>
      <c r="H25" s="26">
        <f t="shared" si="0"/>
        <v>0</v>
      </c>
    </row>
    <row r="26" spans="1:8" x14ac:dyDescent="0.25">
      <c r="A26" s="42" t="str">
        <f t="shared" si="2"/>
        <v xml:space="preserve">  </v>
      </c>
      <c r="B26" s="19"/>
      <c r="C26" s="1"/>
      <c r="D26" s="1"/>
      <c r="E26" s="41"/>
      <c r="F26" s="41"/>
      <c r="G26" s="33">
        <f t="shared" si="1"/>
        <v>0</v>
      </c>
      <c r="H26" s="26">
        <f t="shared" si="0"/>
        <v>0</v>
      </c>
    </row>
    <row r="27" spans="1:8" x14ac:dyDescent="0.25">
      <c r="A27" s="42" t="str">
        <f t="shared" si="2"/>
        <v xml:space="preserve">  </v>
      </c>
      <c r="B27" s="19"/>
      <c r="C27" s="1"/>
      <c r="D27" s="1"/>
      <c r="E27" s="41"/>
      <c r="F27" s="41"/>
      <c r="G27" s="33">
        <f t="shared" si="1"/>
        <v>0</v>
      </c>
      <c r="H27" s="26">
        <f t="shared" si="0"/>
        <v>0</v>
      </c>
    </row>
    <row r="28" spans="1:8" x14ac:dyDescent="0.25">
      <c r="A28" s="42" t="str">
        <f t="shared" si="2"/>
        <v xml:space="preserve">  </v>
      </c>
      <c r="B28" s="19"/>
      <c r="C28" s="1"/>
      <c r="D28" s="1"/>
      <c r="E28" s="41"/>
      <c r="F28" s="41"/>
      <c r="G28" s="33">
        <f t="shared" si="1"/>
        <v>0</v>
      </c>
      <c r="H28" s="26">
        <f t="shared" si="0"/>
        <v>0</v>
      </c>
    </row>
    <row r="29" spans="1:8" x14ac:dyDescent="0.25">
      <c r="A29" s="42" t="str">
        <f t="shared" si="2"/>
        <v xml:space="preserve">  </v>
      </c>
      <c r="B29" s="19"/>
      <c r="C29" s="1"/>
      <c r="D29" s="1"/>
      <c r="E29" s="41"/>
      <c r="F29" s="41"/>
      <c r="G29" s="33">
        <f t="shared" si="1"/>
        <v>0</v>
      </c>
      <c r="H29" s="26">
        <f t="shared" si="0"/>
        <v>0</v>
      </c>
    </row>
    <row r="30" spans="1:8" x14ac:dyDescent="0.25">
      <c r="A30" s="42" t="str">
        <f t="shared" si="2"/>
        <v xml:space="preserve">  </v>
      </c>
      <c r="B30" s="19"/>
      <c r="C30" s="1"/>
      <c r="D30" s="1"/>
      <c r="E30" s="41"/>
      <c r="F30" s="41"/>
      <c r="G30" s="33">
        <f t="shared" si="1"/>
        <v>0</v>
      </c>
      <c r="H30" s="26">
        <f t="shared" si="0"/>
        <v>0</v>
      </c>
    </row>
    <row r="31" spans="1:8" x14ac:dyDescent="0.25">
      <c r="A31" s="42" t="str">
        <f t="shared" si="2"/>
        <v xml:space="preserve">  </v>
      </c>
      <c r="B31" s="19"/>
      <c r="C31" s="1"/>
      <c r="D31" s="1"/>
      <c r="E31" s="41"/>
      <c r="F31" s="41"/>
      <c r="G31" s="33">
        <f t="shared" si="1"/>
        <v>0</v>
      </c>
      <c r="H31" s="26">
        <f t="shared" si="0"/>
        <v>0</v>
      </c>
    </row>
    <row r="32" spans="1:8" x14ac:dyDescent="0.25">
      <c r="A32" s="42" t="str">
        <f t="shared" si="2"/>
        <v xml:space="preserve">  </v>
      </c>
      <c r="B32" s="19"/>
      <c r="C32" s="1"/>
      <c r="D32" s="1"/>
      <c r="E32" s="41"/>
      <c r="F32" s="41"/>
      <c r="G32" s="33">
        <f t="shared" si="1"/>
        <v>0</v>
      </c>
      <c r="H32" s="26">
        <f t="shared" si="0"/>
        <v>0</v>
      </c>
    </row>
    <row r="33" spans="1:8" x14ac:dyDescent="0.25">
      <c r="A33" s="42" t="str">
        <f t="shared" si="2"/>
        <v xml:space="preserve">  </v>
      </c>
      <c r="B33" s="19"/>
      <c r="C33" s="1"/>
      <c r="D33" s="1"/>
      <c r="E33" s="41"/>
      <c r="F33" s="41"/>
      <c r="G33" s="33">
        <f t="shared" si="1"/>
        <v>0</v>
      </c>
      <c r="H33" s="26">
        <f t="shared" si="0"/>
        <v>0</v>
      </c>
    </row>
    <row r="34" spans="1:8" x14ac:dyDescent="0.25">
      <c r="A34" s="42" t="str">
        <f t="shared" si="2"/>
        <v xml:space="preserve">  </v>
      </c>
      <c r="B34" s="19"/>
      <c r="C34" s="1"/>
      <c r="D34" s="1"/>
      <c r="E34" s="41"/>
      <c r="F34" s="41"/>
      <c r="G34" s="33">
        <f t="shared" si="1"/>
        <v>0</v>
      </c>
      <c r="H34" s="26">
        <f t="shared" si="0"/>
        <v>0</v>
      </c>
    </row>
    <row r="35" spans="1:8" x14ac:dyDescent="0.25">
      <c r="A35" s="42" t="str">
        <f t="shared" si="2"/>
        <v xml:space="preserve">  </v>
      </c>
      <c r="B35" s="19"/>
      <c r="C35" s="1"/>
      <c r="D35" s="1"/>
      <c r="E35" s="41"/>
      <c r="F35" s="41"/>
      <c r="G35" s="33">
        <f t="shared" si="1"/>
        <v>0</v>
      </c>
      <c r="H35" s="26">
        <f t="shared" si="0"/>
        <v>0</v>
      </c>
    </row>
    <row r="36" spans="1:8" x14ac:dyDescent="0.25">
      <c r="A36" s="42" t="str">
        <f t="shared" si="2"/>
        <v xml:space="preserve">  </v>
      </c>
      <c r="B36" s="19"/>
      <c r="C36" s="1"/>
      <c r="D36" s="1"/>
      <c r="E36" s="41"/>
      <c r="F36" s="41"/>
      <c r="G36" s="33">
        <f t="shared" si="1"/>
        <v>0</v>
      </c>
      <c r="H36" s="26">
        <f t="shared" si="0"/>
        <v>0</v>
      </c>
    </row>
    <row r="37" spans="1:8" x14ac:dyDescent="0.25">
      <c r="A37" s="42" t="str">
        <f t="shared" si="2"/>
        <v xml:space="preserve">  </v>
      </c>
      <c r="B37" s="19"/>
      <c r="C37" s="1"/>
      <c r="D37" s="1"/>
      <c r="E37" s="41"/>
      <c r="F37" s="41"/>
      <c r="G37" s="33">
        <f t="shared" si="1"/>
        <v>0</v>
      </c>
      <c r="H37" s="26">
        <f t="shared" si="0"/>
        <v>0</v>
      </c>
    </row>
    <row r="38" spans="1:8" x14ac:dyDescent="0.25">
      <c r="A38" s="42" t="str">
        <f t="shared" si="2"/>
        <v xml:space="preserve">  </v>
      </c>
      <c r="B38" s="19"/>
      <c r="C38" s="1"/>
      <c r="D38" s="1"/>
      <c r="E38" s="41"/>
      <c r="F38" s="41"/>
      <c r="G38" s="33">
        <f t="shared" si="1"/>
        <v>0</v>
      </c>
      <c r="H38" s="26">
        <f t="shared" si="0"/>
        <v>0</v>
      </c>
    </row>
    <row r="39" spans="1:8" x14ac:dyDescent="0.25">
      <c r="A39" s="42" t="str">
        <f t="shared" si="2"/>
        <v xml:space="preserve">  </v>
      </c>
      <c r="B39" s="19"/>
      <c r="C39" s="1"/>
      <c r="D39" s="1"/>
      <c r="E39" s="41"/>
      <c r="F39" s="41"/>
      <c r="G39" s="33">
        <f t="shared" si="1"/>
        <v>0</v>
      </c>
      <c r="H39" s="26">
        <f t="shared" si="0"/>
        <v>0</v>
      </c>
    </row>
    <row r="40" spans="1:8" x14ac:dyDescent="0.25">
      <c r="A40" s="42" t="str">
        <f t="shared" si="2"/>
        <v xml:space="preserve">  </v>
      </c>
      <c r="B40" s="19"/>
      <c r="C40" s="1"/>
      <c r="D40" s="1"/>
      <c r="E40" s="41"/>
      <c r="F40" s="41"/>
      <c r="G40" s="33">
        <f t="shared" si="1"/>
        <v>0</v>
      </c>
      <c r="H40" s="26">
        <f t="shared" si="0"/>
        <v>0</v>
      </c>
    </row>
    <row r="41" spans="1:8" x14ac:dyDescent="0.25">
      <c r="A41" s="42" t="str">
        <f t="shared" si="2"/>
        <v xml:space="preserve">  </v>
      </c>
      <c r="B41" s="19"/>
      <c r="C41" s="1"/>
      <c r="D41" s="1"/>
      <c r="E41" s="41"/>
      <c r="F41" s="41"/>
      <c r="G41" s="33">
        <f t="shared" si="1"/>
        <v>0</v>
      </c>
      <c r="H41" s="26">
        <f t="shared" si="0"/>
        <v>0</v>
      </c>
    </row>
    <row r="42" spans="1:8" x14ac:dyDescent="0.25">
      <c r="A42" s="42" t="str">
        <f t="shared" si="2"/>
        <v xml:space="preserve">  </v>
      </c>
      <c r="B42" s="19"/>
      <c r="C42" s="1"/>
      <c r="D42" s="1"/>
      <c r="E42" s="41"/>
      <c r="F42" s="41"/>
      <c r="G42" s="33">
        <f t="shared" si="1"/>
        <v>0</v>
      </c>
      <c r="H42" s="26">
        <f t="shared" si="0"/>
        <v>0</v>
      </c>
    </row>
    <row r="43" spans="1:8" x14ac:dyDescent="0.25">
      <c r="A43" s="42" t="str">
        <f t="shared" si="2"/>
        <v xml:space="preserve">  </v>
      </c>
      <c r="B43" s="19"/>
      <c r="C43" s="1"/>
      <c r="D43" s="1"/>
      <c r="E43" s="41"/>
      <c r="F43" s="41"/>
      <c r="G43" s="33">
        <f t="shared" si="1"/>
        <v>0</v>
      </c>
      <c r="H43" s="26">
        <f t="shared" si="0"/>
        <v>0</v>
      </c>
    </row>
    <row r="44" spans="1:8" x14ac:dyDescent="0.25">
      <c r="A44" s="42" t="str">
        <f t="shared" si="2"/>
        <v xml:space="preserve">  </v>
      </c>
      <c r="B44" s="19"/>
      <c r="C44" s="1"/>
      <c r="D44" s="1"/>
      <c r="E44" s="41"/>
      <c r="F44" s="41"/>
      <c r="G44" s="33">
        <f t="shared" si="1"/>
        <v>0</v>
      </c>
      <c r="H44" s="26">
        <f t="shared" si="0"/>
        <v>0</v>
      </c>
    </row>
    <row r="45" spans="1:8" x14ac:dyDescent="0.25">
      <c r="A45" s="42" t="str">
        <f t="shared" si="2"/>
        <v xml:space="preserve">  </v>
      </c>
      <c r="B45" s="19"/>
      <c r="C45" s="1"/>
      <c r="D45" s="1"/>
      <c r="E45" s="41"/>
      <c r="F45" s="41"/>
      <c r="G45" s="33">
        <f t="shared" si="1"/>
        <v>0</v>
      </c>
      <c r="H45" s="26">
        <f t="shared" si="0"/>
        <v>0</v>
      </c>
    </row>
    <row r="46" spans="1:8" x14ac:dyDescent="0.25">
      <c r="A46" s="42" t="str">
        <f t="shared" si="2"/>
        <v xml:space="preserve">  </v>
      </c>
      <c r="B46" s="19"/>
      <c r="C46" s="1"/>
      <c r="D46" s="1"/>
      <c r="E46" s="41"/>
      <c r="F46" s="41"/>
      <c r="G46" s="33">
        <f t="shared" si="1"/>
        <v>0</v>
      </c>
      <c r="H46" s="26">
        <f t="shared" si="0"/>
        <v>0</v>
      </c>
    </row>
    <row r="47" spans="1:8" x14ac:dyDescent="0.25">
      <c r="A47" s="42" t="str">
        <f t="shared" si="2"/>
        <v xml:space="preserve">  </v>
      </c>
      <c r="B47" s="19"/>
      <c r="C47" s="1"/>
      <c r="D47" s="1"/>
      <c r="E47" s="41"/>
      <c r="F47" s="41"/>
      <c r="G47" s="33">
        <f t="shared" si="1"/>
        <v>0</v>
      </c>
      <c r="H47" s="26">
        <f t="shared" si="0"/>
        <v>0</v>
      </c>
    </row>
    <row r="48" spans="1:8" x14ac:dyDescent="0.25">
      <c r="A48" s="42" t="str">
        <f t="shared" si="2"/>
        <v xml:space="preserve">  </v>
      </c>
      <c r="B48" s="19"/>
      <c r="C48" s="1"/>
      <c r="D48" s="1"/>
      <c r="E48" s="41"/>
      <c r="F48" s="41"/>
      <c r="G48" s="33">
        <f t="shared" si="1"/>
        <v>0</v>
      </c>
      <c r="H48" s="26">
        <f t="shared" si="0"/>
        <v>0</v>
      </c>
    </row>
    <row r="49" spans="1:8" x14ac:dyDescent="0.25">
      <c r="A49" s="42" t="str">
        <f t="shared" si="2"/>
        <v xml:space="preserve">  </v>
      </c>
      <c r="B49" s="19"/>
      <c r="C49" s="1"/>
      <c r="D49" s="1"/>
      <c r="E49" s="41"/>
      <c r="F49" s="41"/>
      <c r="G49" s="33">
        <f t="shared" si="1"/>
        <v>0</v>
      </c>
      <c r="H49" s="26">
        <f t="shared" si="0"/>
        <v>0</v>
      </c>
    </row>
    <row r="50" spans="1:8" x14ac:dyDescent="0.25">
      <c r="A50" s="42" t="str">
        <f t="shared" si="2"/>
        <v xml:space="preserve">  </v>
      </c>
      <c r="B50" s="19"/>
      <c r="C50" s="1"/>
      <c r="D50" s="1"/>
      <c r="E50" s="41"/>
      <c r="F50" s="41"/>
      <c r="G50" s="33">
        <f t="shared" si="1"/>
        <v>0</v>
      </c>
      <c r="H50" s="26">
        <f t="shared" si="0"/>
        <v>0</v>
      </c>
    </row>
    <row r="51" spans="1:8" x14ac:dyDescent="0.25">
      <c r="A51" s="42" t="str">
        <f t="shared" si="2"/>
        <v xml:space="preserve">  </v>
      </c>
      <c r="B51" s="19"/>
      <c r="C51" s="1"/>
      <c r="D51" s="1"/>
      <c r="E51" s="41"/>
      <c r="F51" s="41"/>
      <c r="G51" s="33">
        <f t="shared" si="1"/>
        <v>0</v>
      </c>
      <c r="H51" s="26">
        <f t="shared" si="0"/>
        <v>0</v>
      </c>
    </row>
    <row r="52" spans="1:8" x14ac:dyDescent="0.25">
      <c r="A52" s="42" t="str">
        <f t="shared" si="2"/>
        <v xml:space="preserve">  </v>
      </c>
      <c r="B52" s="19"/>
      <c r="C52" s="1"/>
      <c r="D52" s="1"/>
      <c r="E52" s="41"/>
      <c r="F52" s="41"/>
      <c r="G52" s="33">
        <f t="shared" si="1"/>
        <v>0</v>
      </c>
      <c r="H52" s="26">
        <f t="shared" si="0"/>
        <v>0</v>
      </c>
    </row>
    <row r="53" spans="1:8" x14ac:dyDescent="0.25">
      <c r="A53" s="42" t="str">
        <f t="shared" si="2"/>
        <v xml:space="preserve">  </v>
      </c>
      <c r="B53" s="19"/>
      <c r="C53" s="1"/>
      <c r="D53" s="1"/>
      <c r="E53" s="41"/>
      <c r="F53" s="41"/>
      <c r="G53" s="33">
        <f t="shared" si="1"/>
        <v>0</v>
      </c>
      <c r="H53" s="26">
        <f t="shared" si="0"/>
        <v>0</v>
      </c>
    </row>
    <row r="54" spans="1:8" x14ac:dyDescent="0.25">
      <c r="A54" s="42" t="str">
        <f t="shared" si="2"/>
        <v xml:space="preserve">  </v>
      </c>
      <c r="B54" s="19"/>
      <c r="C54" s="1"/>
      <c r="D54" s="1"/>
      <c r="E54" s="41"/>
      <c r="F54" s="41"/>
      <c r="G54" s="33">
        <f t="shared" si="1"/>
        <v>0</v>
      </c>
      <c r="H54" s="26">
        <f t="shared" si="0"/>
        <v>0</v>
      </c>
    </row>
    <row r="55" spans="1:8" x14ac:dyDescent="0.25">
      <c r="A55" s="42" t="str">
        <f t="shared" si="2"/>
        <v xml:space="preserve">  </v>
      </c>
      <c r="B55" s="19"/>
      <c r="C55" s="1"/>
      <c r="D55" s="1"/>
      <c r="E55" s="41"/>
      <c r="F55" s="41"/>
      <c r="G55" s="33">
        <f t="shared" si="1"/>
        <v>0</v>
      </c>
      <c r="H55" s="26">
        <f t="shared" si="0"/>
        <v>0</v>
      </c>
    </row>
    <row r="56" spans="1:8" x14ac:dyDescent="0.25">
      <c r="A56" s="42" t="str">
        <f t="shared" si="2"/>
        <v xml:space="preserve">  </v>
      </c>
      <c r="B56" s="19"/>
      <c r="C56" s="1"/>
      <c r="D56" s="1"/>
      <c r="E56" s="41"/>
      <c r="F56" s="41"/>
      <c r="G56" s="33">
        <f t="shared" si="1"/>
        <v>0</v>
      </c>
      <c r="H56" s="26">
        <f t="shared" si="0"/>
        <v>0</v>
      </c>
    </row>
    <row r="57" spans="1:8" x14ac:dyDescent="0.25">
      <c r="A57" s="42" t="str">
        <f t="shared" si="2"/>
        <v xml:space="preserve">  </v>
      </c>
      <c r="B57" s="19"/>
      <c r="C57" s="1"/>
      <c r="D57" s="1"/>
      <c r="E57" s="41"/>
      <c r="F57" s="41"/>
      <c r="G57" s="33">
        <f t="shared" si="1"/>
        <v>0</v>
      </c>
      <c r="H57" s="26">
        <f t="shared" si="0"/>
        <v>0</v>
      </c>
    </row>
    <row r="58" spans="1:8" x14ac:dyDescent="0.25">
      <c r="A58" s="42" t="str">
        <f t="shared" si="2"/>
        <v xml:space="preserve">  </v>
      </c>
      <c r="B58" s="19"/>
      <c r="C58" s="1"/>
      <c r="D58" s="1"/>
      <c r="E58" s="41"/>
      <c r="F58" s="41"/>
      <c r="G58" s="33">
        <f t="shared" si="1"/>
        <v>0</v>
      </c>
      <c r="H58" s="26">
        <f t="shared" si="0"/>
        <v>0</v>
      </c>
    </row>
    <row r="59" spans="1:8" x14ac:dyDescent="0.25">
      <c r="A59" s="42" t="str">
        <f t="shared" si="2"/>
        <v xml:space="preserve">  </v>
      </c>
      <c r="B59" s="19"/>
      <c r="C59" s="1"/>
      <c r="D59" s="1"/>
      <c r="E59" s="41"/>
      <c r="F59" s="41"/>
      <c r="G59" s="33">
        <f t="shared" si="1"/>
        <v>0</v>
      </c>
      <c r="H59" s="26">
        <f t="shared" si="0"/>
        <v>0</v>
      </c>
    </row>
    <row r="60" spans="1:8" x14ac:dyDescent="0.25">
      <c r="A60" s="42" t="str">
        <f t="shared" si="2"/>
        <v xml:space="preserve">  </v>
      </c>
      <c r="B60" s="19"/>
      <c r="C60" s="1"/>
      <c r="D60" s="1"/>
      <c r="E60" s="41"/>
      <c r="F60" s="41"/>
      <c r="G60" s="33">
        <f t="shared" si="1"/>
        <v>0</v>
      </c>
      <c r="H60" s="26">
        <f t="shared" si="0"/>
        <v>0</v>
      </c>
    </row>
    <row r="61" spans="1:8" x14ac:dyDescent="0.25">
      <c r="A61" s="42" t="str">
        <f t="shared" si="2"/>
        <v xml:space="preserve">  </v>
      </c>
      <c r="B61" s="19"/>
      <c r="C61" s="1"/>
      <c r="D61" s="1"/>
      <c r="E61" s="41"/>
      <c r="F61" s="41"/>
      <c r="G61" s="33">
        <f t="shared" si="1"/>
        <v>0</v>
      </c>
      <c r="H61" s="26">
        <f t="shared" si="0"/>
        <v>0</v>
      </c>
    </row>
    <row r="62" spans="1:8" x14ac:dyDescent="0.25">
      <c r="A62" s="42" t="str">
        <f t="shared" si="2"/>
        <v xml:space="preserve">  </v>
      </c>
      <c r="B62" s="19"/>
      <c r="C62" s="1"/>
      <c r="D62" s="1"/>
      <c r="E62" s="41"/>
      <c r="F62" s="41"/>
      <c r="G62" s="33">
        <f t="shared" si="1"/>
        <v>0</v>
      </c>
      <c r="H62" s="26">
        <f t="shared" si="0"/>
        <v>0</v>
      </c>
    </row>
    <row r="63" spans="1:8" x14ac:dyDescent="0.25">
      <c r="A63" s="42" t="str">
        <f t="shared" si="2"/>
        <v xml:space="preserve">  </v>
      </c>
      <c r="B63" s="19"/>
      <c r="C63" s="1"/>
      <c r="D63" s="1"/>
      <c r="E63" s="41"/>
      <c r="F63" s="41"/>
      <c r="G63" s="33">
        <f t="shared" si="1"/>
        <v>0</v>
      </c>
      <c r="H63" s="26">
        <f t="shared" si="0"/>
        <v>0</v>
      </c>
    </row>
    <row r="64" spans="1:8" x14ac:dyDescent="0.25">
      <c r="A64" s="42" t="str">
        <f t="shared" si="2"/>
        <v xml:space="preserve">  </v>
      </c>
      <c r="B64" s="19"/>
      <c r="C64" s="1"/>
      <c r="D64" s="1"/>
      <c r="E64" s="41"/>
      <c r="F64" s="41"/>
      <c r="G64" s="33">
        <f t="shared" si="1"/>
        <v>0</v>
      </c>
      <c r="H64" s="26">
        <f t="shared" si="0"/>
        <v>0</v>
      </c>
    </row>
    <row r="65" spans="1:8" x14ac:dyDescent="0.25">
      <c r="A65" s="42" t="str">
        <f t="shared" si="2"/>
        <v xml:space="preserve">  </v>
      </c>
      <c r="B65" s="19"/>
      <c r="C65" s="1"/>
      <c r="D65" s="1"/>
      <c r="E65" s="41"/>
      <c r="F65" s="41"/>
      <c r="G65" s="33">
        <f t="shared" si="1"/>
        <v>0</v>
      </c>
      <c r="H65" s="26">
        <f t="shared" si="0"/>
        <v>0</v>
      </c>
    </row>
    <row r="66" spans="1:8" x14ac:dyDescent="0.25">
      <c r="A66" s="42" t="str">
        <f t="shared" ref="A66:A129" si="3">CONCATENATE(D66," ",C66," ",B66)</f>
        <v xml:space="preserve">  </v>
      </c>
      <c r="B66" s="19"/>
      <c r="C66" s="1"/>
      <c r="D66" s="1"/>
      <c r="E66" s="41"/>
      <c r="F66" s="41"/>
      <c r="G66" s="33">
        <f t="shared" si="1"/>
        <v>0</v>
      </c>
      <c r="H66" s="26">
        <f t="shared" ref="H66:H129" si="4">COUNTIF(E66:F66,"Fragile")+COUNTIF(E66:F66,"À besoins")+COUNTIF(E66:F66,"pas de restitution")</f>
        <v>0</v>
      </c>
    </row>
    <row r="67" spans="1:8" x14ac:dyDescent="0.25">
      <c r="A67" s="42" t="str">
        <f t="shared" si="3"/>
        <v xml:space="preserve">  </v>
      </c>
      <c r="B67" s="19"/>
      <c r="C67" s="1"/>
      <c r="D67" s="1"/>
      <c r="E67" s="41"/>
      <c r="F67" s="41"/>
      <c r="G67" s="33">
        <f t="shared" ref="G67:G130" si="5">ROUND((COUNTIF(E67:F67,"Satisfaisant")*50+COUNTIF(E67:F67,"Fragile")*25),0)</f>
        <v>0</v>
      </c>
      <c r="H67" s="26">
        <f t="shared" si="4"/>
        <v>0</v>
      </c>
    </row>
    <row r="68" spans="1:8" x14ac:dyDescent="0.25">
      <c r="A68" s="42" t="str">
        <f t="shared" si="3"/>
        <v xml:space="preserve">  </v>
      </c>
      <c r="B68" s="19"/>
      <c r="C68" s="1"/>
      <c r="D68" s="1"/>
      <c r="E68" s="41"/>
      <c r="F68" s="41"/>
      <c r="G68" s="33">
        <f t="shared" si="5"/>
        <v>0</v>
      </c>
      <c r="H68" s="26">
        <f t="shared" si="4"/>
        <v>0</v>
      </c>
    </row>
    <row r="69" spans="1:8" x14ac:dyDescent="0.25">
      <c r="A69" s="42" t="str">
        <f t="shared" si="3"/>
        <v xml:space="preserve">  </v>
      </c>
      <c r="B69" s="19"/>
      <c r="C69" s="1"/>
      <c r="D69" s="1"/>
      <c r="E69" s="41"/>
      <c r="F69" s="41"/>
      <c r="G69" s="33">
        <f t="shared" si="5"/>
        <v>0</v>
      </c>
      <c r="H69" s="26">
        <f t="shared" si="4"/>
        <v>0</v>
      </c>
    </row>
    <row r="70" spans="1:8" x14ac:dyDescent="0.25">
      <c r="A70" s="42" t="str">
        <f t="shared" si="3"/>
        <v xml:space="preserve">  </v>
      </c>
      <c r="B70" s="19"/>
      <c r="C70" s="1"/>
      <c r="D70" s="1"/>
      <c r="E70" s="41"/>
      <c r="F70" s="41"/>
      <c r="G70" s="33">
        <f t="shared" si="5"/>
        <v>0</v>
      </c>
      <c r="H70" s="26">
        <f t="shared" si="4"/>
        <v>0</v>
      </c>
    </row>
    <row r="71" spans="1:8" x14ac:dyDescent="0.25">
      <c r="A71" s="42" t="str">
        <f t="shared" si="3"/>
        <v xml:space="preserve">  </v>
      </c>
      <c r="B71" s="19"/>
      <c r="C71" s="1"/>
      <c r="D71" s="1"/>
      <c r="E71" s="41"/>
      <c r="F71" s="41"/>
      <c r="G71" s="33">
        <f t="shared" si="5"/>
        <v>0</v>
      </c>
      <c r="H71" s="26">
        <f t="shared" si="4"/>
        <v>0</v>
      </c>
    </row>
    <row r="72" spans="1:8" x14ac:dyDescent="0.25">
      <c r="A72" s="42" t="str">
        <f t="shared" si="3"/>
        <v xml:space="preserve">  </v>
      </c>
      <c r="B72" s="19"/>
      <c r="C72" s="1"/>
      <c r="D72" s="1"/>
      <c r="E72" s="41"/>
      <c r="F72" s="41"/>
      <c r="G72" s="33">
        <f t="shared" si="5"/>
        <v>0</v>
      </c>
      <c r="H72" s="26">
        <f t="shared" si="4"/>
        <v>0</v>
      </c>
    </row>
    <row r="73" spans="1:8" x14ac:dyDescent="0.25">
      <c r="A73" s="42" t="str">
        <f t="shared" si="3"/>
        <v xml:space="preserve">  </v>
      </c>
      <c r="B73" s="19"/>
      <c r="C73" s="1"/>
      <c r="D73" s="1"/>
      <c r="E73" s="41"/>
      <c r="F73" s="41"/>
      <c r="G73" s="33">
        <f t="shared" si="5"/>
        <v>0</v>
      </c>
      <c r="H73" s="26">
        <f t="shared" si="4"/>
        <v>0</v>
      </c>
    </row>
    <row r="74" spans="1:8" x14ac:dyDescent="0.25">
      <c r="A74" s="42" t="str">
        <f t="shared" si="3"/>
        <v xml:space="preserve">  </v>
      </c>
      <c r="B74" s="19"/>
      <c r="C74" s="1"/>
      <c r="D74" s="1"/>
      <c r="E74" s="41"/>
      <c r="F74" s="41"/>
      <c r="G74" s="33">
        <f t="shared" si="5"/>
        <v>0</v>
      </c>
      <c r="H74" s="26">
        <f t="shared" si="4"/>
        <v>0</v>
      </c>
    </row>
    <row r="75" spans="1:8" x14ac:dyDescent="0.25">
      <c r="A75" s="42" t="str">
        <f t="shared" si="3"/>
        <v xml:space="preserve">  </v>
      </c>
      <c r="B75" s="19"/>
      <c r="C75" s="1"/>
      <c r="D75" s="1"/>
      <c r="E75" s="41"/>
      <c r="F75" s="41"/>
      <c r="G75" s="33">
        <f t="shared" si="5"/>
        <v>0</v>
      </c>
      <c r="H75" s="26">
        <f t="shared" si="4"/>
        <v>0</v>
      </c>
    </row>
    <row r="76" spans="1:8" x14ac:dyDescent="0.25">
      <c r="A76" s="42" t="str">
        <f t="shared" si="3"/>
        <v xml:space="preserve">  </v>
      </c>
      <c r="B76" s="19"/>
      <c r="C76" s="1"/>
      <c r="D76" s="1"/>
      <c r="E76" s="41"/>
      <c r="F76" s="41"/>
      <c r="G76" s="33">
        <f t="shared" si="5"/>
        <v>0</v>
      </c>
      <c r="H76" s="26">
        <f t="shared" si="4"/>
        <v>0</v>
      </c>
    </row>
    <row r="77" spans="1:8" x14ac:dyDescent="0.25">
      <c r="A77" s="42" t="str">
        <f t="shared" si="3"/>
        <v xml:space="preserve">  </v>
      </c>
      <c r="B77" s="19"/>
      <c r="C77" s="1"/>
      <c r="D77" s="1"/>
      <c r="E77" s="41"/>
      <c r="F77" s="41"/>
      <c r="G77" s="33">
        <f t="shared" si="5"/>
        <v>0</v>
      </c>
      <c r="H77" s="26">
        <f t="shared" si="4"/>
        <v>0</v>
      </c>
    </row>
    <row r="78" spans="1:8" x14ac:dyDescent="0.25">
      <c r="A78" s="42" t="str">
        <f t="shared" si="3"/>
        <v xml:space="preserve">  </v>
      </c>
      <c r="B78" s="19"/>
      <c r="C78" s="1"/>
      <c r="D78" s="1"/>
      <c r="E78" s="41"/>
      <c r="F78" s="41"/>
      <c r="G78" s="33">
        <f t="shared" si="5"/>
        <v>0</v>
      </c>
      <c r="H78" s="26">
        <f t="shared" si="4"/>
        <v>0</v>
      </c>
    </row>
    <row r="79" spans="1:8" x14ac:dyDescent="0.25">
      <c r="A79" s="42" t="str">
        <f t="shared" si="3"/>
        <v xml:space="preserve">  </v>
      </c>
      <c r="B79" s="19"/>
      <c r="C79" s="1"/>
      <c r="D79" s="1"/>
      <c r="E79" s="41"/>
      <c r="F79" s="41"/>
      <c r="G79" s="33">
        <f t="shared" si="5"/>
        <v>0</v>
      </c>
      <c r="H79" s="26">
        <f t="shared" si="4"/>
        <v>0</v>
      </c>
    </row>
    <row r="80" spans="1:8" x14ac:dyDescent="0.25">
      <c r="A80" s="42" t="str">
        <f t="shared" si="3"/>
        <v xml:space="preserve">  </v>
      </c>
      <c r="B80" s="19"/>
      <c r="C80" s="1"/>
      <c r="D80" s="1"/>
      <c r="E80" s="41"/>
      <c r="F80" s="41"/>
      <c r="G80" s="33">
        <f t="shared" si="5"/>
        <v>0</v>
      </c>
      <c r="H80" s="26">
        <f t="shared" si="4"/>
        <v>0</v>
      </c>
    </row>
    <row r="81" spans="1:8" x14ac:dyDescent="0.25">
      <c r="A81" s="42" t="str">
        <f t="shared" si="3"/>
        <v xml:space="preserve">  </v>
      </c>
      <c r="B81" s="19"/>
      <c r="C81" s="1"/>
      <c r="D81" s="1"/>
      <c r="E81" s="41"/>
      <c r="F81" s="41"/>
      <c r="G81" s="33">
        <f t="shared" si="5"/>
        <v>0</v>
      </c>
      <c r="H81" s="26">
        <f t="shared" si="4"/>
        <v>0</v>
      </c>
    </row>
    <row r="82" spans="1:8" x14ac:dyDescent="0.25">
      <c r="A82" s="42" t="str">
        <f t="shared" si="3"/>
        <v xml:space="preserve">  </v>
      </c>
      <c r="B82" s="19"/>
      <c r="C82" s="1"/>
      <c r="D82" s="1"/>
      <c r="E82" s="41"/>
      <c r="F82" s="41"/>
      <c r="G82" s="33">
        <f t="shared" si="5"/>
        <v>0</v>
      </c>
      <c r="H82" s="26">
        <f t="shared" si="4"/>
        <v>0</v>
      </c>
    </row>
    <row r="83" spans="1:8" x14ac:dyDescent="0.25">
      <c r="A83" s="42" t="str">
        <f t="shared" si="3"/>
        <v xml:space="preserve">  </v>
      </c>
      <c r="B83" s="19"/>
      <c r="C83" s="1"/>
      <c r="D83" s="1"/>
      <c r="E83" s="41"/>
      <c r="F83" s="41"/>
      <c r="G83" s="33">
        <f t="shared" si="5"/>
        <v>0</v>
      </c>
      <c r="H83" s="26">
        <f t="shared" si="4"/>
        <v>0</v>
      </c>
    </row>
    <row r="84" spans="1:8" x14ac:dyDescent="0.25">
      <c r="A84" s="42" t="str">
        <f t="shared" si="3"/>
        <v xml:space="preserve">  </v>
      </c>
      <c r="B84" s="19"/>
      <c r="C84" s="1"/>
      <c r="D84" s="1"/>
      <c r="E84" s="41"/>
      <c r="F84" s="41"/>
      <c r="G84" s="33">
        <f t="shared" si="5"/>
        <v>0</v>
      </c>
      <c r="H84" s="26">
        <f t="shared" si="4"/>
        <v>0</v>
      </c>
    </row>
    <row r="85" spans="1:8" x14ac:dyDescent="0.25">
      <c r="A85" s="42" t="str">
        <f t="shared" si="3"/>
        <v xml:space="preserve">  </v>
      </c>
      <c r="B85" s="19"/>
      <c r="C85" s="1"/>
      <c r="D85" s="1"/>
      <c r="E85" s="41"/>
      <c r="F85" s="41"/>
      <c r="G85" s="33">
        <f t="shared" si="5"/>
        <v>0</v>
      </c>
      <c r="H85" s="26">
        <f t="shared" si="4"/>
        <v>0</v>
      </c>
    </row>
    <row r="86" spans="1:8" x14ac:dyDescent="0.25">
      <c r="A86" s="42" t="str">
        <f t="shared" si="3"/>
        <v xml:space="preserve">  </v>
      </c>
      <c r="B86" s="19"/>
      <c r="C86" s="1"/>
      <c r="D86" s="1"/>
      <c r="E86" s="41"/>
      <c r="F86" s="41"/>
      <c r="G86" s="33">
        <f t="shared" si="5"/>
        <v>0</v>
      </c>
      <c r="H86" s="26">
        <f t="shared" si="4"/>
        <v>0</v>
      </c>
    </row>
    <row r="87" spans="1:8" x14ac:dyDescent="0.25">
      <c r="A87" s="42" t="str">
        <f t="shared" si="3"/>
        <v xml:space="preserve">  </v>
      </c>
      <c r="B87" s="19"/>
      <c r="C87" s="1"/>
      <c r="D87" s="1"/>
      <c r="E87" s="41"/>
      <c r="F87" s="41"/>
      <c r="G87" s="33">
        <f t="shared" si="5"/>
        <v>0</v>
      </c>
      <c r="H87" s="26">
        <f t="shared" si="4"/>
        <v>0</v>
      </c>
    </row>
    <row r="88" spans="1:8" x14ac:dyDescent="0.25">
      <c r="A88" s="42" t="str">
        <f t="shared" si="3"/>
        <v xml:space="preserve">  </v>
      </c>
      <c r="B88" s="19"/>
      <c r="C88" s="1"/>
      <c r="D88" s="1"/>
      <c r="E88" s="41"/>
      <c r="F88" s="41"/>
      <c r="G88" s="33">
        <f t="shared" si="5"/>
        <v>0</v>
      </c>
      <c r="H88" s="26">
        <f t="shared" si="4"/>
        <v>0</v>
      </c>
    </row>
    <row r="89" spans="1:8" x14ac:dyDescent="0.25">
      <c r="A89" s="42" t="str">
        <f t="shared" si="3"/>
        <v xml:space="preserve">  </v>
      </c>
      <c r="B89" s="19"/>
      <c r="C89" s="1"/>
      <c r="D89" s="1"/>
      <c r="E89" s="41"/>
      <c r="F89" s="41"/>
      <c r="G89" s="33">
        <f t="shared" si="5"/>
        <v>0</v>
      </c>
      <c r="H89" s="26">
        <f t="shared" si="4"/>
        <v>0</v>
      </c>
    </row>
    <row r="90" spans="1:8" x14ac:dyDescent="0.25">
      <c r="A90" s="42" t="str">
        <f t="shared" si="3"/>
        <v xml:space="preserve">  </v>
      </c>
      <c r="B90" s="19"/>
      <c r="C90" s="1"/>
      <c r="D90" s="1"/>
      <c r="E90" s="41"/>
      <c r="F90" s="41"/>
      <c r="G90" s="33">
        <f t="shared" si="5"/>
        <v>0</v>
      </c>
      <c r="H90" s="26">
        <f t="shared" si="4"/>
        <v>0</v>
      </c>
    </row>
    <row r="91" spans="1:8" x14ac:dyDescent="0.25">
      <c r="A91" s="42" t="str">
        <f t="shared" si="3"/>
        <v xml:space="preserve">  </v>
      </c>
      <c r="B91" s="19"/>
      <c r="C91" s="1"/>
      <c r="D91" s="1"/>
      <c r="E91" s="41"/>
      <c r="F91" s="41"/>
      <c r="G91" s="33">
        <f t="shared" si="5"/>
        <v>0</v>
      </c>
      <c r="H91" s="26">
        <f t="shared" si="4"/>
        <v>0</v>
      </c>
    </row>
    <row r="92" spans="1:8" x14ac:dyDescent="0.25">
      <c r="A92" s="42" t="str">
        <f t="shared" si="3"/>
        <v xml:space="preserve">  </v>
      </c>
      <c r="B92" s="19"/>
      <c r="C92" s="1"/>
      <c r="D92" s="1"/>
      <c r="E92" s="41"/>
      <c r="F92" s="41"/>
      <c r="G92" s="33">
        <f t="shared" si="5"/>
        <v>0</v>
      </c>
      <c r="H92" s="26">
        <f t="shared" si="4"/>
        <v>0</v>
      </c>
    </row>
    <row r="93" spans="1:8" x14ac:dyDescent="0.25">
      <c r="A93" s="42" t="str">
        <f t="shared" si="3"/>
        <v xml:space="preserve">  </v>
      </c>
      <c r="B93" s="19"/>
      <c r="C93" s="1"/>
      <c r="D93" s="1"/>
      <c r="E93" s="41"/>
      <c r="F93" s="41"/>
      <c r="G93" s="33">
        <f t="shared" si="5"/>
        <v>0</v>
      </c>
      <c r="H93" s="26">
        <f t="shared" si="4"/>
        <v>0</v>
      </c>
    </row>
    <row r="94" spans="1:8" x14ac:dyDescent="0.25">
      <c r="A94" s="42" t="str">
        <f t="shared" si="3"/>
        <v xml:space="preserve">  </v>
      </c>
      <c r="B94" s="19"/>
      <c r="C94" s="1"/>
      <c r="D94" s="1"/>
      <c r="E94" s="41"/>
      <c r="F94" s="41"/>
      <c r="G94" s="33">
        <f t="shared" si="5"/>
        <v>0</v>
      </c>
      <c r="H94" s="26">
        <f t="shared" si="4"/>
        <v>0</v>
      </c>
    </row>
    <row r="95" spans="1:8" x14ac:dyDescent="0.25">
      <c r="A95" s="42" t="str">
        <f t="shared" si="3"/>
        <v xml:space="preserve">  </v>
      </c>
      <c r="B95" s="19"/>
      <c r="C95" s="1"/>
      <c r="D95" s="1"/>
      <c r="E95" s="41"/>
      <c r="F95" s="41"/>
      <c r="G95" s="33">
        <f t="shared" si="5"/>
        <v>0</v>
      </c>
      <c r="H95" s="26">
        <f t="shared" si="4"/>
        <v>0</v>
      </c>
    </row>
    <row r="96" spans="1:8" x14ac:dyDescent="0.25">
      <c r="A96" s="42" t="str">
        <f t="shared" si="3"/>
        <v xml:space="preserve">  </v>
      </c>
      <c r="B96" s="19"/>
      <c r="C96" s="1"/>
      <c r="D96" s="1"/>
      <c r="E96" s="41"/>
      <c r="F96" s="41"/>
      <c r="G96" s="33">
        <f t="shared" si="5"/>
        <v>0</v>
      </c>
      <c r="H96" s="26">
        <f t="shared" si="4"/>
        <v>0</v>
      </c>
    </row>
    <row r="97" spans="1:8" x14ac:dyDescent="0.25">
      <c r="A97" s="42" t="str">
        <f t="shared" si="3"/>
        <v xml:space="preserve">  </v>
      </c>
      <c r="B97" s="19"/>
      <c r="C97" s="1"/>
      <c r="D97" s="1"/>
      <c r="E97" s="41"/>
      <c r="F97" s="41"/>
      <c r="G97" s="33">
        <f t="shared" si="5"/>
        <v>0</v>
      </c>
      <c r="H97" s="26">
        <f t="shared" si="4"/>
        <v>0</v>
      </c>
    </row>
    <row r="98" spans="1:8" x14ac:dyDescent="0.25">
      <c r="A98" s="42" t="str">
        <f t="shared" si="3"/>
        <v xml:space="preserve">  </v>
      </c>
      <c r="B98" s="19"/>
      <c r="C98" s="1"/>
      <c r="D98" s="1"/>
      <c r="E98" s="41"/>
      <c r="F98" s="41"/>
      <c r="G98" s="33">
        <f t="shared" si="5"/>
        <v>0</v>
      </c>
      <c r="H98" s="26">
        <f t="shared" si="4"/>
        <v>0</v>
      </c>
    </row>
    <row r="99" spans="1:8" x14ac:dyDescent="0.25">
      <c r="A99" s="42" t="str">
        <f t="shared" si="3"/>
        <v xml:space="preserve">  </v>
      </c>
      <c r="B99" s="19"/>
      <c r="C99" s="1"/>
      <c r="D99" s="1"/>
      <c r="E99" s="41"/>
      <c r="F99" s="41"/>
      <c r="G99" s="33">
        <f t="shared" si="5"/>
        <v>0</v>
      </c>
      <c r="H99" s="26">
        <f t="shared" si="4"/>
        <v>0</v>
      </c>
    </row>
    <row r="100" spans="1:8" x14ac:dyDescent="0.25">
      <c r="A100" s="42" t="str">
        <f t="shared" si="3"/>
        <v xml:space="preserve">  </v>
      </c>
      <c r="B100" s="19"/>
      <c r="C100" s="1"/>
      <c r="D100" s="1"/>
      <c r="E100" s="41"/>
      <c r="F100" s="41"/>
      <c r="G100" s="33">
        <f t="shared" si="5"/>
        <v>0</v>
      </c>
      <c r="H100" s="26">
        <f t="shared" si="4"/>
        <v>0</v>
      </c>
    </row>
    <row r="101" spans="1:8" x14ac:dyDescent="0.25">
      <c r="A101" s="42" t="str">
        <f t="shared" si="3"/>
        <v xml:space="preserve">  </v>
      </c>
      <c r="B101" s="19"/>
      <c r="C101" s="1"/>
      <c r="D101" s="1"/>
      <c r="E101" s="41"/>
      <c r="F101" s="41"/>
      <c r="G101" s="33">
        <f t="shared" si="5"/>
        <v>0</v>
      </c>
      <c r="H101" s="26">
        <f t="shared" si="4"/>
        <v>0</v>
      </c>
    </row>
    <row r="102" spans="1:8" x14ac:dyDescent="0.25">
      <c r="A102" s="42" t="str">
        <f t="shared" si="3"/>
        <v xml:space="preserve">  </v>
      </c>
      <c r="B102" s="19"/>
      <c r="C102" s="1"/>
      <c r="D102" s="1"/>
      <c r="E102" s="41"/>
      <c r="F102" s="41"/>
      <c r="G102" s="33">
        <f t="shared" si="5"/>
        <v>0</v>
      </c>
      <c r="H102" s="26">
        <f t="shared" si="4"/>
        <v>0</v>
      </c>
    </row>
    <row r="103" spans="1:8" x14ac:dyDescent="0.25">
      <c r="A103" s="42" t="str">
        <f t="shared" si="3"/>
        <v xml:space="preserve">  </v>
      </c>
      <c r="B103" s="19"/>
      <c r="C103" s="1"/>
      <c r="D103" s="1"/>
      <c r="E103" s="41"/>
      <c r="F103" s="41"/>
      <c r="G103" s="33">
        <f t="shared" si="5"/>
        <v>0</v>
      </c>
      <c r="H103" s="26">
        <f t="shared" si="4"/>
        <v>0</v>
      </c>
    </row>
    <row r="104" spans="1:8" x14ac:dyDescent="0.25">
      <c r="A104" s="42" t="str">
        <f t="shared" si="3"/>
        <v xml:space="preserve">  </v>
      </c>
      <c r="B104" s="19"/>
      <c r="C104" s="1"/>
      <c r="D104" s="1"/>
      <c r="E104" s="41"/>
      <c r="F104" s="41"/>
      <c r="G104" s="33">
        <f t="shared" si="5"/>
        <v>0</v>
      </c>
      <c r="H104" s="26">
        <f t="shared" si="4"/>
        <v>0</v>
      </c>
    </row>
    <row r="105" spans="1:8" x14ac:dyDescent="0.25">
      <c r="A105" s="42" t="str">
        <f t="shared" si="3"/>
        <v xml:space="preserve">  </v>
      </c>
      <c r="B105" s="19"/>
      <c r="C105" s="1"/>
      <c r="D105" s="1"/>
      <c r="E105" s="41"/>
      <c r="F105" s="41"/>
      <c r="G105" s="33">
        <f t="shared" si="5"/>
        <v>0</v>
      </c>
      <c r="H105" s="26">
        <f t="shared" si="4"/>
        <v>0</v>
      </c>
    </row>
    <row r="106" spans="1:8" x14ac:dyDescent="0.25">
      <c r="A106" s="42" t="str">
        <f t="shared" si="3"/>
        <v xml:space="preserve">  </v>
      </c>
      <c r="B106" s="19"/>
      <c r="C106" s="1"/>
      <c r="D106" s="1"/>
      <c r="E106" s="41"/>
      <c r="F106" s="41"/>
      <c r="G106" s="33">
        <f t="shared" si="5"/>
        <v>0</v>
      </c>
      <c r="H106" s="26">
        <f t="shared" si="4"/>
        <v>0</v>
      </c>
    </row>
    <row r="107" spans="1:8" x14ac:dyDescent="0.25">
      <c r="A107" s="42" t="str">
        <f t="shared" si="3"/>
        <v xml:space="preserve">  </v>
      </c>
      <c r="B107" s="19"/>
      <c r="C107" s="1"/>
      <c r="D107" s="1"/>
      <c r="E107" s="41"/>
      <c r="F107" s="41"/>
      <c r="G107" s="33">
        <f t="shared" si="5"/>
        <v>0</v>
      </c>
      <c r="H107" s="26">
        <f t="shared" si="4"/>
        <v>0</v>
      </c>
    </row>
    <row r="108" spans="1:8" x14ac:dyDescent="0.25">
      <c r="A108" s="42" t="str">
        <f t="shared" si="3"/>
        <v xml:space="preserve">  </v>
      </c>
      <c r="B108" s="19"/>
      <c r="C108" s="1"/>
      <c r="D108" s="1"/>
      <c r="E108" s="41"/>
      <c r="F108" s="41"/>
      <c r="G108" s="33">
        <f t="shared" si="5"/>
        <v>0</v>
      </c>
      <c r="H108" s="26">
        <f t="shared" si="4"/>
        <v>0</v>
      </c>
    </row>
    <row r="109" spans="1:8" x14ac:dyDescent="0.25">
      <c r="A109" s="42" t="str">
        <f t="shared" si="3"/>
        <v xml:space="preserve">  </v>
      </c>
      <c r="B109" s="19"/>
      <c r="C109" s="1"/>
      <c r="D109" s="1"/>
      <c r="E109" s="41"/>
      <c r="F109" s="41"/>
      <c r="G109" s="33">
        <f t="shared" si="5"/>
        <v>0</v>
      </c>
      <c r="H109" s="26">
        <f t="shared" si="4"/>
        <v>0</v>
      </c>
    </row>
    <row r="110" spans="1:8" x14ac:dyDescent="0.25">
      <c r="A110" s="42" t="str">
        <f t="shared" si="3"/>
        <v xml:space="preserve">  </v>
      </c>
      <c r="B110" s="19"/>
      <c r="C110" s="1"/>
      <c r="D110" s="1"/>
      <c r="E110" s="41"/>
      <c r="F110" s="41"/>
      <c r="G110" s="33">
        <f t="shared" si="5"/>
        <v>0</v>
      </c>
      <c r="H110" s="26">
        <f t="shared" si="4"/>
        <v>0</v>
      </c>
    </row>
    <row r="111" spans="1:8" x14ac:dyDescent="0.25">
      <c r="A111" s="42" t="str">
        <f t="shared" si="3"/>
        <v xml:space="preserve">  </v>
      </c>
      <c r="B111" s="19"/>
      <c r="C111" s="1"/>
      <c r="D111" s="1"/>
      <c r="E111" s="41"/>
      <c r="F111" s="41"/>
      <c r="G111" s="33">
        <f t="shared" si="5"/>
        <v>0</v>
      </c>
      <c r="H111" s="26">
        <f t="shared" si="4"/>
        <v>0</v>
      </c>
    </row>
    <row r="112" spans="1:8" x14ac:dyDescent="0.25">
      <c r="A112" s="42" t="str">
        <f t="shared" si="3"/>
        <v xml:space="preserve">  </v>
      </c>
      <c r="B112" s="19"/>
      <c r="C112" s="1"/>
      <c r="D112" s="1"/>
      <c r="E112" s="41"/>
      <c r="F112" s="41"/>
      <c r="G112" s="33">
        <f t="shared" si="5"/>
        <v>0</v>
      </c>
      <c r="H112" s="26">
        <f t="shared" si="4"/>
        <v>0</v>
      </c>
    </row>
    <row r="113" spans="1:8" x14ac:dyDescent="0.25">
      <c r="A113" s="42" t="str">
        <f t="shared" si="3"/>
        <v xml:space="preserve">  </v>
      </c>
      <c r="B113" s="19"/>
      <c r="C113" s="1"/>
      <c r="D113" s="1"/>
      <c r="E113" s="41"/>
      <c r="F113" s="41"/>
      <c r="G113" s="33">
        <f t="shared" si="5"/>
        <v>0</v>
      </c>
      <c r="H113" s="26">
        <f t="shared" si="4"/>
        <v>0</v>
      </c>
    </row>
    <row r="114" spans="1:8" x14ac:dyDescent="0.25">
      <c r="A114" s="42" t="str">
        <f t="shared" si="3"/>
        <v xml:space="preserve">  </v>
      </c>
      <c r="B114" s="19"/>
      <c r="C114" s="1"/>
      <c r="D114" s="1"/>
      <c r="E114" s="41"/>
      <c r="F114" s="41"/>
      <c r="G114" s="33">
        <f t="shared" si="5"/>
        <v>0</v>
      </c>
      <c r="H114" s="26">
        <f t="shared" si="4"/>
        <v>0</v>
      </c>
    </row>
    <row r="115" spans="1:8" x14ac:dyDescent="0.25">
      <c r="A115" s="42" t="str">
        <f t="shared" si="3"/>
        <v xml:space="preserve">  </v>
      </c>
      <c r="B115" s="19"/>
      <c r="C115" s="1"/>
      <c r="D115" s="1"/>
      <c r="E115" s="41"/>
      <c r="F115" s="41"/>
      <c r="G115" s="33">
        <f t="shared" si="5"/>
        <v>0</v>
      </c>
      <c r="H115" s="26">
        <f t="shared" si="4"/>
        <v>0</v>
      </c>
    </row>
    <row r="116" spans="1:8" x14ac:dyDescent="0.25">
      <c r="A116" s="42" t="str">
        <f t="shared" si="3"/>
        <v xml:space="preserve">  </v>
      </c>
      <c r="B116" s="19"/>
      <c r="C116" s="1"/>
      <c r="D116" s="1"/>
      <c r="E116" s="41"/>
      <c r="F116" s="41"/>
      <c r="G116" s="33">
        <f t="shared" si="5"/>
        <v>0</v>
      </c>
      <c r="H116" s="26">
        <f t="shared" si="4"/>
        <v>0</v>
      </c>
    </row>
    <row r="117" spans="1:8" x14ac:dyDescent="0.25">
      <c r="A117" s="42" t="str">
        <f t="shared" si="3"/>
        <v xml:space="preserve">  </v>
      </c>
      <c r="B117" s="19"/>
      <c r="C117" s="1"/>
      <c r="D117" s="1"/>
      <c r="E117" s="41"/>
      <c r="F117" s="41"/>
      <c r="G117" s="33">
        <f t="shared" si="5"/>
        <v>0</v>
      </c>
      <c r="H117" s="26">
        <f t="shared" si="4"/>
        <v>0</v>
      </c>
    </row>
    <row r="118" spans="1:8" x14ac:dyDescent="0.25">
      <c r="A118" s="42" t="str">
        <f t="shared" si="3"/>
        <v xml:space="preserve">  </v>
      </c>
      <c r="B118" s="19"/>
      <c r="C118" s="1"/>
      <c r="D118" s="1"/>
      <c r="E118" s="41"/>
      <c r="F118" s="41"/>
      <c r="G118" s="33">
        <f t="shared" si="5"/>
        <v>0</v>
      </c>
      <c r="H118" s="26">
        <f t="shared" si="4"/>
        <v>0</v>
      </c>
    </row>
    <row r="119" spans="1:8" x14ac:dyDescent="0.25">
      <c r="A119" s="42" t="str">
        <f t="shared" si="3"/>
        <v xml:space="preserve">  </v>
      </c>
      <c r="B119" s="19"/>
      <c r="C119" s="1"/>
      <c r="D119" s="1"/>
      <c r="E119" s="41"/>
      <c r="F119" s="41"/>
      <c r="G119" s="33">
        <f t="shared" si="5"/>
        <v>0</v>
      </c>
      <c r="H119" s="26">
        <f t="shared" si="4"/>
        <v>0</v>
      </c>
    </row>
    <row r="120" spans="1:8" x14ac:dyDescent="0.25">
      <c r="A120" s="42" t="str">
        <f t="shared" si="3"/>
        <v xml:space="preserve">  </v>
      </c>
      <c r="B120" s="19"/>
      <c r="C120" s="1"/>
      <c r="D120" s="1"/>
      <c r="E120" s="41"/>
      <c r="F120" s="41"/>
      <c r="G120" s="33">
        <f t="shared" si="5"/>
        <v>0</v>
      </c>
      <c r="H120" s="26">
        <f t="shared" si="4"/>
        <v>0</v>
      </c>
    </row>
    <row r="121" spans="1:8" x14ac:dyDescent="0.25">
      <c r="A121" s="42" t="str">
        <f t="shared" si="3"/>
        <v xml:space="preserve">  </v>
      </c>
      <c r="B121" s="19"/>
      <c r="C121" s="1"/>
      <c r="D121" s="1"/>
      <c r="E121" s="41"/>
      <c r="F121" s="41"/>
      <c r="G121" s="33">
        <f t="shared" si="5"/>
        <v>0</v>
      </c>
      <c r="H121" s="26">
        <f t="shared" si="4"/>
        <v>0</v>
      </c>
    </row>
    <row r="122" spans="1:8" x14ac:dyDescent="0.25">
      <c r="A122" s="42" t="str">
        <f t="shared" si="3"/>
        <v xml:space="preserve">  </v>
      </c>
      <c r="B122" s="19"/>
      <c r="C122" s="1"/>
      <c r="D122" s="1"/>
      <c r="E122" s="41"/>
      <c r="F122" s="41"/>
      <c r="G122" s="33">
        <f t="shared" si="5"/>
        <v>0</v>
      </c>
      <c r="H122" s="26">
        <f t="shared" si="4"/>
        <v>0</v>
      </c>
    </row>
    <row r="123" spans="1:8" x14ac:dyDescent="0.25">
      <c r="A123" s="42" t="str">
        <f t="shared" si="3"/>
        <v xml:space="preserve">  </v>
      </c>
      <c r="B123" s="19"/>
      <c r="C123" s="1"/>
      <c r="D123" s="1"/>
      <c r="E123" s="41"/>
      <c r="F123" s="41"/>
      <c r="G123" s="33">
        <f t="shared" si="5"/>
        <v>0</v>
      </c>
      <c r="H123" s="26">
        <f t="shared" si="4"/>
        <v>0</v>
      </c>
    </row>
    <row r="124" spans="1:8" x14ac:dyDescent="0.25">
      <c r="A124" s="42" t="str">
        <f t="shared" si="3"/>
        <v xml:space="preserve">  </v>
      </c>
      <c r="B124" s="19"/>
      <c r="C124" s="1"/>
      <c r="D124" s="1"/>
      <c r="E124" s="41"/>
      <c r="F124" s="41"/>
      <c r="G124" s="33">
        <f t="shared" si="5"/>
        <v>0</v>
      </c>
      <c r="H124" s="26">
        <f t="shared" si="4"/>
        <v>0</v>
      </c>
    </row>
    <row r="125" spans="1:8" x14ac:dyDescent="0.25">
      <c r="A125" s="42" t="str">
        <f t="shared" si="3"/>
        <v xml:space="preserve">  </v>
      </c>
      <c r="B125" s="19"/>
      <c r="C125" s="1"/>
      <c r="D125" s="1"/>
      <c r="E125" s="41"/>
      <c r="F125" s="41"/>
      <c r="G125" s="33">
        <f t="shared" si="5"/>
        <v>0</v>
      </c>
      <c r="H125" s="26">
        <f t="shared" si="4"/>
        <v>0</v>
      </c>
    </row>
    <row r="126" spans="1:8" x14ac:dyDescent="0.25">
      <c r="A126" s="42" t="str">
        <f t="shared" si="3"/>
        <v xml:space="preserve">  </v>
      </c>
      <c r="B126" s="19"/>
      <c r="C126" s="1"/>
      <c r="D126" s="1"/>
      <c r="E126" s="41"/>
      <c r="F126" s="41"/>
      <c r="G126" s="33">
        <f t="shared" si="5"/>
        <v>0</v>
      </c>
      <c r="H126" s="26">
        <f t="shared" si="4"/>
        <v>0</v>
      </c>
    </row>
    <row r="127" spans="1:8" x14ac:dyDescent="0.25">
      <c r="A127" s="42" t="str">
        <f t="shared" si="3"/>
        <v xml:space="preserve">  </v>
      </c>
      <c r="B127" s="19"/>
      <c r="C127" s="1"/>
      <c r="D127" s="1"/>
      <c r="E127" s="41"/>
      <c r="F127" s="41"/>
      <c r="G127" s="33">
        <f t="shared" si="5"/>
        <v>0</v>
      </c>
      <c r="H127" s="26">
        <f t="shared" si="4"/>
        <v>0</v>
      </c>
    </row>
    <row r="128" spans="1:8" x14ac:dyDescent="0.25">
      <c r="A128" s="42" t="str">
        <f t="shared" si="3"/>
        <v xml:space="preserve">  </v>
      </c>
      <c r="B128" s="19"/>
      <c r="C128" s="1"/>
      <c r="D128" s="1"/>
      <c r="E128" s="41"/>
      <c r="F128" s="41"/>
      <c r="G128" s="33">
        <f t="shared" si="5"/>
        <v>0</v>
      </c>
      <c r="H128" s="26">
        <f t="shared" si="4"/>
        <v>0</v>
      </c>
    </row>
    <row r="129" spans="1:8" x14ac:dyDescent="0.25">
      <c r="A129" s="42" t="str">
        <f t="shared" si="3"/>
        <v xml:space="preserve">  </v>
      </c>
      <c r="B129" s="19"/>
      <c r="C129" s="1"/>
      <c r="D129" s="1"/>
      <c r="E129" s="41"/>
      <c r="F129" s="41"/>
      <c r="G129" s="33">
        <f t="shared" si="5"/>
        <v>0</v>
      </c>
      <c r="H129" s="26">
        <f t="shared" si="4"/>
        <v>0</v>
      </c>
    </row>
    <row r="130" spans="1:8" x14ac:dyDescent="0.25">
      <c r="A130" s="42" t="str">
        <f t="shared" ref="A130:A193" si="6">CONCATENATE(D130," ",C130," ",B130)</f>
        <v xml:space="preserve">  </v>
      </c>
      <c r="B130" s="19"/>
      <c r="C130" s="1"/>
      <c r="D130" s="1"/>
      <c r="E130" s="41"/>
      <c r="F130" s="41"/>
      <c r="G130" s="33">
        <f t="shared" si="5"/>
        <v>0</v>
      </c>
      <c r="H130" s="26">
        <f t="shared" ref="H130:H193" si="7">COUNTIF(E130:F130,"Fragile")+COUNTIF(E130:F130,"À besoins")+COUNTIF(E130:F130,"pas de restitution")</f>
        <v>0</v>
      </c>
    </row>
    <row r="131" spans="1:8" x14ac:dyDescent="0.25">
      <c r="A131" s="42" t="str">
        <f t="shared" si="6"/>
        <v xml:space="preserve">  </v>
      </c>
      <c r="B131" s="19"/>
      <c r="C131" s="1"/>
      <c r="D131" s="1"/>
      <c r="E131" s="41"/>
      <c r="F131" s="41"/>
      <c r="G131" s="33">
        <f t="shared" ref="G131:G194" si="8">ROUND((COUNTIF(E131:F131,"Satisfaisant")*50+COUNTIF(E131:F131,"Fragile")*25),0)</f>
        <v>0</v>
      </c>
      <c r="H131" s="26">
        <f t="shared" si="7"/>
        <v>0</v>
      </c>
    </row>
    <row r="132" spans="1:8" x14ac:dyDescent="0.25">
      <c r="A132" s="42" t="str">
        <f t="shared" si="6"/>
        <v xml:space="preserve">  </v>
      </c>
      <c r="B132" s="19"/>
      <c r="C132" s="1"/>
      <c r="D132" s="1"/>
      <c r="E132" s="41"/>
      <c r="F132" s="41"/>
      <c r="G132" s="33">
        <f t="shared" si="8"/>
        <v>0</v>
      </c>
      <c r="H132" s="26">
        <f t="shared" si="7"/>
        <v>0</v>
      </c>
    </row>
    <row r="133" spans="1:8" x14ac:dyDescent="0.25">
      <c r="A133" s="42" t="str">
        <f t="shared" si="6"/>
        <v xml:space="preserve">  </v>
      </c>
      <c r="B133" s="19"/>
      <c r="C133" s="1"/>
      <c r="D133" s="1"/>
      <c r="E133" s="41"/>
      <c r="F133" s="41"/>
      <c r="G133" s="33">
        <f t="shared" si="8"/>
        <v>0</v>
      </c>
      <c r="H133" s="26">
        <f t="shared" si="7"/>
        <v>0</v>
      </c>
    </row>
    <row r="134" spans="1:8" x14ac:dyDescent="0.25">
      <c r="A134" s="42" t="str">
        <f t="shared" si="6"/>
        <v xml:space="preserve">  </v>
      </c>
      <c r="B134" s="19"/>
      <c r="C134" s="1"/>
      <c r="D134" s="1"/>
      <c r="E134" s="41"/>
      <c r="F134" s="41"/>
      <c r="G134" s="33">
        <f t="shared" si="8"/>
        <v>0</v>
      </c>
      <c r="H134" s="26">
        <f t="shared" si="7"/>
        <v>0</v>
      </c>
    </row>
    <row r="135" spans="1:8" x14ac:dyDescent="0.25">
      <c r="A135" s="42" t="str">
        <f t="shared" si="6"/>
        <v xml:space="preserve">  </v>
      </c>
      <c r="B135" s="19"/>
      <c r="C135" s="1"/>
      <c r="D135" s="1"/>
      <c r="E135" s="41"/>
      <c r="F135" s="41"/>
      <c r="G135" s="33">
        <f t="shared" si="8"/>
        <v>0</v>
      </c>
      <c r="H135" s="26">
        <f t="shared" si="7"/>
        <v>0</v>
      </c>
    </row>
    <row r="136" spans="1:8" x14ac:dyDescent="0.25">
      <c r="A136" s="42" t="str">
        <f t="shared" si="6"/>
        <v xml:space="preserve">  </v>
      </c>
      <c r="B136" s="19"/>
      <c r="C136" s="1"/>
      <c r="D136" s="1"/>
      <c r="E136" s="41"/>
      <c r="F136" s="41"/>
      <c r="G136" s="33">
        <f t="shared" si="8"/>
        <v>0</v>
      </c>
      <c r="H136" s="26">
        <f t="shared" si="7"/>
        <v>0</v>
      </c>
    </row>
    <row r="137" spans="1:8" x14ac:dyDescent="0.25">
      <c r="A137" s="42" t="str">
        <f t="shared" si="6"/>
        <v xml:space="preserve">  </v>
      </c>
      <c r="B137" s="19"/>
      <c r="C137" s="1"/>
      <c r="D137" s="1"/>
      <c r="E137" s="41"/>
      <c r="F137" s="41"/>
      <c r="G137" s="33">
        <f t="shared" si="8"/>
        <v>0</v>
      </c>
      <c r="H137" s="26">
        <f t="shared" si="7"/>
        <v>0</v>
      </c>
    </row>
    <row r="138" spans="1:8" x14ac:dyDescent="0.25">
      <c r="A138" s="42" t="str">
        <f t="shared" si="6"/>
        <v xml:space="preserve">  </v>
      </c>
      <c r="B138" s="19"/>
      <c r="C138" s="1"/>
      <c r="D138" s="1"/>
      <c r="E138" s="41"/>
      <c r="F138" s="41"/>
      <c r="G138" s="33">
        <f t="shared" si="8"/>
        <v>0</v>
      </c>
      <c r="H138" s="26">
        <f t="shared" si="7"/>
        <v>0</v>
      </c>
    </row>
    <row r="139" spans="1:8" x14ac:dyDescent="0.25">
      <c r="A139" s="42" t="str">
        <f t="shared" si="6"/>
        <v xml:space="preserve">  </v>
      </c>
      <c r="B139" s="19"/>
      <c r="C139" s="1"/>
      <c r="D139" s="1"/>
      <c r="E139" s="41"/>
      <c r="F139" s="41"/>
      <c r="G139" s="33">
        <f t="shared" si="8"/>
        <v>0</v>
      </c>
      <c r="H139" s="26">
        <f t="shared" si="7"/>
        <v>0</v>
      </c>
    </row>
    <row r="140" spans="1:8" x14ac:dyDescent="0.25">
      <c r="A140" s="42" t="str">
        <f t="shared" si="6"/>
        <v xml:space="preserve">  </v>
      </c>
      <c r="B140" s="19"/>
      <c r="C140" s="1"/>
      <c r="D140" s="1"/>
      <c r="E140" s="41"/>
      <c r="F140" s="41"/>
      <c r="G140" s="33">
        <f t="shared" si="8"/>
        <v>0</v>
      </c>
      <c r="H140" s="26">
        <f t="shared" si="7"/>
        <v>0</v>
      </c>
    </row>
    <row r="141" spans="1:8" x14ac:dyDescent="0.25">
      <c r="A141" s="42" t="str">
        <f t="shared" si="6"/>
        <v xml:space="preserve">  </v>
      </c>
      <c r="B141" s="19"/>
      <c r="C141" s="1"/>
      <c r="D141" s="1"/>
      <c r="E141" s="41"/>
      <c r="F141" s="41"/>
      <c r="G141" s="33">
        <f t="shared" si="8"/>
        <v>0</v>
      </c>
      <c r="H141" s="26">
        <f t="shared" si="7"/>
        <v>0</v>
      </c>
    </row>
    <row r="142" spans="1:8" x14ac:dyDescent="0.25">
      <c r="A142" s="42" t="str">
        <f t="shared" si="6"/>
        <v xml:space="preserve">  </v>
      </c>
      <c r="B142" s="19"/>
      <c r="C142" s="1"/>
      <c r="D142" s="1"/>
      <c r="E142" s="41"/>
      <c r="F142" s="41"/>
      <c r="G142" s="33">
        <f t="shared" si="8"/>
        <v>0</v>
      </c>
      <c r="H142" s="26">
        <f t="shared" si="7"/>
        <v>0</v>
      </c>
    </row>
    <row r="143" spans="1:8" x14ac:dyDescent="0.25">
      <c r="A143" s="42" t="str">
        <f t="shared" si="6"/>
        <v xml:space="preserve">  </v>
      </c>
      <c r="B143" s="19"/>
      <c r="C143" s="1"/>
      <c r="D143" s="1"/>
      <c r="E143" s="41"/>
      <c r="F143" s="41"/>
      <c r="G143" s="33">
        <f t="shared" si="8"/>
        <v>0</v>
      </c>
      <c r="H143" s="26">
        <f t="shared" si="7"/>
        <v>0</v>
      </c>
    </row>
    <row r="144" spans="1:8" x14ac:dyDescent="0.25">
      <c r="A144" s="42" t="str">
        <f t="shared" si="6"/>
        <v xml:space="preserve">  </v>
      </c>
      <c r="B144" s="19"/>
      <c r="C144" s="1"/>
      <c r="D144" s="1"/>
      <c r="E144" s="41"/>
      <c r="F144" s="41"/>
      <c r="G144" s="33">
        <f t="shared" si="8"/>
        <v>0</v>
      </c>
      <c r="H144" s="26">
        <f t="shared" si="7"/>
        <v>0</v>
      </c>
    </row>
    <row r="145" spans="1:8" x14ac:dyDescent="0.25">
      <c r="A145" s="42" t="str">
        <f t="shared" si="6"/>
        <v xml:space="preserve">  </v>
      </c>
      <c r="B145" s="19"/>
      <c r="C145" s="1"/>
      <c r="D145" s="1"/>
      <c r="E145" s="41"/>
      <c r="F145" s="41"/>
      <c r="G145" s="33">
        <f t="shared" si="8"/>
        <v>0</v>
      </c>
      <c r="H145" s="26">
        <f t="shared" si="7"/>
        <v>0</v>
      </c>
    </row>
    <row r="146" spans="1:8" x14ac:dyDescent="0.25">
      <c r="A146" s="42" t="str">
        <f t="shared" si="6"/>
        <v xml:space="preserve">  </v>
      </c>
      <c r="B146" s="19"/>
      <c r="C146" s="1"/>
      <c r="D146" s="1"/>
      <c r="E146" s="41"/>
      <c r="F146" s="41"/>
      <c r="G146" s="33">
        <f t="shared" si="8"/>
        <v>0</v>
      </c>
      <c r="H146" s="26">
        <f t="shared" si="7"/>
        <v>0</v>
      </c>
    </row>
    <row r="147" spans="1:8" x14ac:dyDescent="0.25">
      <c r="A147" s="42" t="str">
        <f t="shared" si="6"/>
        <v xml:space="preserve">  </v>
      </c>
      <c r="B147" s="19"/>
      <c r="C147" s="1"/>
      <c r="D147" s="1"/>
      <c r="E147" s="41"/>
      <c r="F147" s="41"/>
      <c r="G147" s="33">
        <f t="shared" si="8"/>
        <v>0</v>
      </c>
      <c r="H147" s="26">
        <f t="shared" si="7"/>
        <v>0</v>
      </c>
    </row>
    <row r="148" spans="1:8" x14ac:dyDescent="0.25">
      <c r="A148" s="42" t="str">
        <f t="shared" si="6"/>
        <v xml:space="preserve">  </v>
      </c>
      <c r="B148" s="19"/>
      <c r="C148" s="1"/>
      <c r="D148" s="1"/>
      <c r="E148" s="41"/>
      <c r="F148" s="41"/>
      <c r="G148" s="33">
        <f t="shared" si="8"/>
        <v>0</v>
      </c>
      <c r="H148" s="26">
        <f t="shared" si="7"/>
        <v>0</v>
      </c>
    </row>
    <row r="149" spans="1:8" x14ac:dyDescent="0.25">
      <c r="A149" s="42" t="str">
        <f t="shared" si="6"/>
        <v xml:space="preserve">  </v>
      </c>
      <c r="B149" s="19"/>
      <c r="C149" s="1"/>
      <c r="D149" s="1"/>
      <c r="E149" s="41"/>
      <c r="F149" s="41"/>
      <c r="G149" s="33">
        <f t="shared" si="8"/>
        <v>0</v>
      </c>
      <c r="H149" s="26">
        <f t="shared" si="7"/>
        <v>0</v>
      </c>
    </row>
    <row r="150" spans="1:8" x14ac:dyDescent="0.25">
      <c r="A150" s="42" t="str">
        <f t="shared" si="6"/>
        <v xml:space="preserve">  </v>
      </c>
      <c r="B150" s="19"/>
      <c r="C150" s="1"/>
      <c r="D150" s="1"/>
      <c r="E150" s="41"/>
      <c r="F150" s="41"/>
      <c r="G150" s="33">
        <f t="shared" si="8"/>
        <v>0</v>
      </c>
      <c r="H150" s="26">
        <f t="shared" si="7"/>
        <v>0</v>
      </c>
    </row>
    <row r="151" spans="1:8" x14ac:dyDescent="0.25">
      <c r="A151" s="42" t="str">
        <f t="shared" si="6"/>
        <v xml:space="preserve">  </v>
      </c>
      <c r="B151" s="19"/>
      <c r="C151" s="1"/>
      <c r="D151" s="1"/>
      <c r="E151" s="41"/>
      <c r="F151" s="41"/>
      <c r="G151" s="33">
        <f t="shared" si="8"/>
        <v>0</v>
      </c>
      <c r="H151" s="26">
        <f t="shared" si="7"/>
        <v>0</v>
      </c>
    </row>
    <row r="152" spans="1:8" x14ac:dyDescent="0.25">
      <c r="A152" s="42" t="str">
        <f t="shared" si="6"/>
        <v xml:space="preserve">  </v>
      </c>
      <c r="B152" s="19"/>
      <c r="C152" s="1"/>
      <c r="D152" s="1"/>
      <c r="E152" s="41"/>
      <c r="F152" s="41"/>
      <c r="G152" s="33">
        <f t="shared" si="8"/>
        <v>0</v>
      </c>
      <c r="H152" s="26">
        <f t="shared" si="7"/>
        <v>0</v>
      </c>
    </row>
    <row r="153" spans="1:8" x14ac:dyDescent="0.25">
      <c r="A153" s="42" t="str">
        <f t="shared" si="6"/>
        <v xml:space="preserve">  </v>
      </c>
      <c r="B153" s="19"/>
      <c r="C153" s="1"/>
      <c r="D153" s="1"/>
      <c r="E153" s="41"/>
      <c r="F153" s="41"/>
      <c r="G153" s="33">
        <f t="shared" si="8"/>
        <v>0</v>
      </c>
      <c r="H153" s="26">
        <f t="shared" si="7"/>
        <v>0</v>
      </c>
    </row>
    <row r="154" spans="1:8" x14ac:dyDescent="0.25">
      <c r="A154" s="42" t="str">
        <f t="shared" si="6"/>
        <v xml:space="preserve">  </v>
      </c>
      <c r="B154" s="19"/>
      <c r="C154" s="1"/>
      <c r="D154" s="1"/>
      <c r="E154" s="41"/>
      <c r="F154" s="41"/>
      <c r="G154" s="33">
        <f t="shared" si="8"/>
        <v>0</v>
      </c>
      <c r="H154" s="26">
        <f t="shared" si="7"/>
        <v>0</v>
      </c>
    </row>
    <row r="155" spans="1:8" x14ac:dyDescent="0.25">
      <c r="A155" s="42" t="str">
        <f t="shared" si="6"/>
        <v xml:space="preserve">  </v>
      </c>
      <c r="B155" s="19"/>
      <c r="C155" s="1"/>
      <c r="D155" s="1"/>
      <c r="E155" s="41"/>
      <c r="F155" s="41"/>
      <c r="G155" s="33">
        <f t="shared" si="8"/>
        <v>0</v>
      </c>
      <c r="H155" s="26">
        <f t="shared" si="7"/>
        <v>0</v>
      </c>
    </row>
    <row r="156" spans="1:8" x14ac:dyDescent="0.25">
      <c r="A156" s="42" t="str">
        <f t="shared" si="6"/>
        <v xml:space="preserve">  </v>
      </c>
      <c r="B156" s="19"/>
      <c r="C156" s="1"/>
      <c r="D156" s="1"/>
      <c r="E156" s="41"/>
      <c r="F156" s="41"/>
      <c r="G156" s="33">
        <f t="shared" si="8"/>
        <v>0</v>
      </c>
      <c r="H156" s="26">
        <f t="shared" si="7"/>
        <v>0</v>
      </c>
    </row>
    <row r="157" spans="1:8" x14ac:dyDescent="0.25">
      <c r="A157" s="42" t="str">
        <f t="shared" si="6"/>
        <v xml:space="preserve">  </v>
      </c>
      <c r="B157" s="19"/>
      <c r="C157" s="1"/>
      <c r="D157" s="1"/>
      <c r="E157" s="41"/>
      <c r="F157" s="41"/>
      <c r="G157" s="33">
        <f t="shared" si="8"/>
        <v>0</v>
      </c>
      <c r="H157" s="26">
        <f t="shared" si="7"/>
        <v>0</v>
      </c>
    </row>
    <row r="158" spans="1:8" x14ac:dyDescent="0.25">
      <c r="A158" s="42" t="str">
        <f t="shared" si="6"/>
        <v xml:space="preserve">  </v>
      </c>
      <c r="B158" s="19"/>
      <c r="C158" s="1"/>
      <c r="D158" s="1"/>
      <c r="E158" s="41"/>
      <c r="F158" s="41"/>
      <c r="G158" s="33">
        <f t="shared" si="8"/>
        <v>0</v>
      </c>
      <c r="H158" s="26">
        <f t="shared" si="7"/>
        <v>0</v>
      </c>
    </row>
    <row r="159" spans="1:8" x14ac:dyDescent="0.25">
      <c r="A159" s="42" t="str">
        <f t="shared" si="6"/>
        <v xml:space="preserve">  </v>
      </c>
      <c r="B159" s="19"/>
      <c r="C159" s="1"/>
      <c r="D159" s="1"/>
      <c r="E159" s="41"/>
      <c r="F159" s="41"/>
      <c r="G159" s="33">
        <f t="shared" si="8"/>
        <v>0</v>
      </c>
      <c r="H159" s="26">
        <f t="shared" si="7"/>
        <v>0</v>
      </c>
    </row>
    <row r="160" spans="1:8" x14ac:dyDescent="0.25">
      <c r="A160" s="42" t="str">
        <f t="shared" si="6"/>
        <v xml:space="preserve">  </v>
      </c>
      <c r="B160" s="19"/>
      <c r="C160" s="1"/>
      <c r="D160" s="1"/>
      <c r="E160" s="41"/>
      <c r="F160" s="41"/>
      <c r="G160" s="33">
        <f t="shared" si="8"/>
        <v>0</v>
      </c>
      <c r="H160" s="26">
        <f t="shared" si="7"/>
        <v>0</v>
      </c>
    </row>
    <row r="161" spans="1:8" x14ac:dyDescent="0.25">
      <c r="A161" s="42" t="str">
        <f t="shared" si="6"/>
        <v xml:space="preserve">  </v>
      </c>
      <c r="B161" s="19"/>
      <c r="C161" s="1"/>
      <c r="D161" s="1"/>
      <c r="E161" s="41"/>
      <c r="F161" s="41"/>
      <c r="G161" s="33">
        <f t="shared" si="8"/>
        <v>0</v>
      </c>
      <c r="H161" s="26">
        <f t="shared" si="7"/>
        <v>0</v>
      </c>
    </row>
    <row r="162" spans="1:8" x14ac:dyDescent="0.25">
      <c r="A162" s="42" t="str">
        <f t="shared" si="6"/>
        <v xml:space="preserve">  </v>
      </c>
      <c r="B162" s="19"/>
      <c r="C162" s="1"/>
      <c r="D162" s="1"/>
      <c r="E162" s="41"/>
      <c r="F162" s="41"/>
      <c r="G162" s="33">
        <f t="shared" si="8"/>
        <v>0</v>
      </c>
      <c r="H162" s="26">
        <f t="shared" si="7"/>
        <v>0</v>
      </c>
    </row>
    <row r="163" spans="1:8" x14ac:dyDescent="0.25">
      <c r="A163" s="42" t="str">
        <f t="shared" si="6"/>
        <v xml:space="preserve">  </v>
      </c>
      <c r="B163" s="19"/>
      <c r="C163" s="1"/>
      <c r="D163" s="1"/>
      <c r="E163" s="41"/>
      <c r="F163" s="41"/>
      <c r="G163" s="33">
        <f t="shared" si="8"/>
        <v>0</v>
      </c>
      <c r="H163" s="26">
        <f t="shared" si="7"/>
        <v>0</v>
      </c>
    </row>
    <row r="164" spans="1:8" x14ac:dyDescent="0.25">
      <c r="A164" s="42" t="str">
        <f t="shared" si="6"/>
        <v xml:space="preserve">  </v>
      </c>
      <c r="B164" s="19"/>
      <c r="C164" s="1"/>
      <c r="D164" s="1"/>
      <c r="E164" s="41"/>
      <c r="F164" s="41"/>
      <c r="G164" s="33">
        <f t="shared" si="8"/>
        <v>0</v>
      </c>
      <c r="H164" s="26">
        <f t="shared" si="7"/>
        <v>0</v>
      </c>
    </row>
    <row r="165" spans="1:8" x14ac:dyDescent="0.25">
      <c r="A165" s="42" t="str">
        <f t="shared" si="6"/>
        <v xml:space="preserve">  </v>
      </c>
      <c r="B165" s="19"/>
      <c r="C165" s="1"/>
      <c r="D165" s="1"/>
      <c r="E165" s="41"/>
      <c r="F165" s="41"/>
      <c r="G165" s="33">
        <f t="shared" si="8"/>
        <v>0</v>
      </c>
      <c r="H165" s="26">
        <f t="shared" si="7"/>
        <v>0</v>
      </c>
    </row>
    <row r="166" spans="1:8" x14ac:dyDescent="0.25">
      <c r="A166" s="42" t="str">
        <f t="shared" si="6"/>
        <v xml:space="preserve">  </v>
      </c>
      <c r="B166" s="19"/>
      <c r="C166" s="1"/>
      <c r="D166" s="1"/>
      <c r="E166" s="41"/>
      <c r="F166" s="41"/>
      <c r="G166" s="33">
        <f t="shared" si="8"/>
        <v>0</v>
      </c>
      <c r="H166" s="26">
        <f t="shared" si="7"/>
        <v>0</v>
      </c>
    </row>
    <row r="167" spans="1:8" x14ac:dyDescent="0.25">
      <c r="A167" s="42" t="str">
        <f t="shared" si="6"/>
        <v xml:space="preserve">  </v>
      </c>
      <c r="B167" s="19"/>
      <c r="C167" s="1"/>
      <c r="D167" s="1"/>
      <c r="E167" s="41"/>
      <c r="F167" s="41"/>
      <c r="G167" s="33">
        <f t="shared" si="8"/>
        <v>0</v>
      </c>
      <c r="H167" s="26">
        <f t="shared" si="7"/>
        <v>0</v>
      </c>
    </row>
    <row r="168" spans="1:8" x14ac:dyDescent="0.25">
      <c r="A168" s="42" t="str">
        <f t="shared" si="6"/>
        <v xml:space="preserve">  </v>
      </c>
      <c r="B168" s="19"/>
      <c r="C168" s="1"/>
      <c r="D168" s="1"/>
      <c r="E168" s="41"/>
      <c r="F168" s="41"/>
      <c r="G168" s="33">
        <f t="shared" si="8"/>
        <v>0</v>
      </c>
      <c r="H168" s="26">
        <f t="shared" si="7"/>
        <v>0</v>
      </c>
    </row>
    <row r="169" spans="1:8" x14ac:dyDescent="0.25">
      <c r="A169" s="42" t="str">
        <f t="shared" si="6"/>
        <v xml:space="preserve">  </v>
      </c>
      <c r="B169" s="19"/>
      <c r="C169" s="1"/>
      <c r="D169" s="1"/>
      <c r="E169" s="41"/>
      <c r="F169" s="41"/>
      <c r="G169" s="33">
        <f t="shared" si="8"/>
        <v>0</v>
      </c>
      <c r="H169" s="26">
        <f t="shared" si="7"/>
        <v>0</v>
      </c>
    </row>
    <row r="170" spans="1:8" x14ac:dyDescent="0.25">
      <c r="A170" s="42" t="str">
        <f t="shared" si="6"/>
        <v xml:space="preserve">  </v>
      </c>
      <c r="B170" s="19"/>
      <c r="C170" s="1"/>
      <c r="D170" s="1"/>
      <c r="E170" s="41"/>
      <c r="F170" s="41"/>
      <c r="G170" s="33">
        <f t="shared" si="8"/>
        <v>0</v>
      </c>
      <c r="H170" s="26">
        <f t="shared" si="7"/>
        <v>0</v>
      </c>
    </row>
    <row r="171" spans="1:8" x14ac:dyDescent="0.25">
      <c r="A171" s="42" t="str">
        <f t="shared" si="6"/>
        <v xml:space="preserve">  </v>
      </c>
      <c r="B171" s="19"/>
      <c r="C171" s="1"/>
      <c r="D171" s="1"/>
      <c r="E171" s="41"/>
      <c r="F171" s="41"/>
      <c r="G171" s="33">
        <f t="shared" si="8"/>
        <v>0</v>
      </c>
      <c r="H171" s="26">
        <f t="shared" si="7"/>
        <v>0</v>
      </c>
    </row>
    <row r="172" spans="1:8" x14ac:dyDescent="0.25">
      <c r="A172" s="42" t="str">
        <f t="shared" si="6"/>
        <v xml:space="preserve">  </v>
      </c>
      <c r="B172" s="19"/>
      <c r="C172" s="1"/>
      <c r="D172" s="1"/>
      <c r="E172" s="41"/>
      <c r="F172" s="41"/>
      <c r="G172" s="33">
        <f t="shared" si="8"/>
        <v>0</v>
      </c>
      <c r="H172" s="26">
        <f t="shared" si="7"/>
        <v>0</v>
      </c>
    </row>
    <row r="173" spans="1:8" x14ac:dyDescent="0.25">
      <c r="A173" s="42" t="str">
        <f t="shared" si="6"/>
        <v xml:space="preserve">  </v>
      </c>
      <c r="B173" s="19"/>
      <c r="C173" s="1"/>
      <c r="D173" s="1"/>
      <c r="E173" s="41"/>
      <c r="F173" s="41"/>
      <c r="G173" s="33">
        <f t="shared" si="8"/>
        <v>0</v>
      </c>
      <c r="H173" s="26">
        <f t="shared" si="7"/>
        <v>0</v>
      </c>
    </row>
    <row r="174" spans="1:8" x14ac:dyDescent="0.25">
      <c r="A174" s="42" t="str">
        <f t="shared" si="6"/>
        <v xml:space="preserve">  </v>
      </c>
      <c r="B174" s="19"/>
      <c r="C174" s="1"/>
      <c r="D174" s="1"/>
      <c r="E174" s="41"/>
      <c r="F174" s="41"/>
      <c r="G174" s="33">
        <f t="shared" si="8"/>
        <v>0</v>
      </c>
      <c r="H174" s="26">
        <f t="shared" si="7"/>
        <v>0</v>
      </c>
    </row>
    <row r="175" spans="1:8" x14ac:dyDescent="0.25">
      <c r="A175" s="42" t="str">
        <f t="shared" si="6"/>
        <v xml:space="preserve">  </v>
      </c>
      <c r="B175" s="19"/>
      <c r="C175" s="1"/>
      <c r="D175" s="1"/>
      <c r="E175" s="41"/>
      <c r="F175" s="41"/>
      <c r="G175" s="33">
        <f t="shared" si="8"/>
        <v>0</v>
      </c>
      <c r="H175" s="26">
        <f t="shared" si="7"/>
        <v>0</v>
      </c>
    </row>
    <row r="176" spans="1:8" x14ac:dyDescent="0.25">
      <c r="A176" s="42" t="str">
        <f t="shared" si="6"/>
        <v xml:space="preserve">  </v>
      </c>
      <c r="B176" s="19"/>
      <c r="C176" s="1"/>
      <c r="D176" s="1"/>
      <c r="E176" s="41"/>
      <c r="F176" s="41"/>
      <c r="G176" s="33">
        <f t="shared" si="8"/>
        <v>0</v>
      </c>
      <c r="H176" s="26">
        <f t="shared" si="7"/>
        <v>0</v>
      </c>
    </row>
    <row r="177" spans="1:8" x14ac:dyDescent="0.25">
      <c r="A177" s="42" t="str">
        <f t="shared" si="6"/>
        <v xml:space="preserve">  </v>
      </c>
      <c r="B177" s="19"/>
      <c r="C177" s="1"/>
      <c r="D177" s="1"/>
      <c r="E177" s="41"/>
      <c r="F177" s="41"/>
      <c r="G177" s="33">
        <f t="shared" si="8"/>
        <v>0</v>
      </c>
      <c r="H177" s="26">
        <f t="shared" si="7"/>
        <v>0</v>
      </c>
    </row>
    <row r="178" spans="1:8" x14ac:dyDescent="0.25">
      <c r="A178" s="42" t="str">
        <f t="shared" si="6"/>
        <v xml:space="preserve">  </v>
      </c>
      <c r="B178" s="19"/>
      <c r="C178" s="1"/>
      <c r="D178" s="1"/>
      <c r="E178" s="41"/>
      <c r="F178" s="41"/>
      <c r="G178" s="33">
        <f t="shared" si="8"/>
        <v>0</v>
      </c>
      <c r="H178" s="26">
        <f t="shared" si="7"/>
        <v>0</v>
      </c>
    </row>
    <row r="179" spans="1:8" x14ac:dyDescent="0.25">
      <c r="A179" s="42" t="str">
        <f t="shared" si="6"/>
        <v xml:space="preserve">  </v>
      </c>
      <c r="B179" s="19"/>
      <c r="C179" s="1"/>
      <c r="D179" s="1"/>
      <c r="E179" s="41"/>
      <c r="F179" s="41"/>
      <c r="G179" s="33">
        <f t="shared" si="8"/>
        <v>0</v>
      </c>
      <c r="H179" s="26">
        <f t="shared" si="7"/>
        <v>0</v>
      </c>
    </row>
    <row r="180" spans="1:8" x14ac:dyDescent="0.25">
      <c r="A180" s="42" t="str">
        <f t="shared" si="6"/>
        <v xml:space="preserve">  </v>
      </c>
      <c r="B180" s="19"/>
      <c r="C180" s="1"/>
      <c r="D180" s="1"/>
      <c r="E180" s="41"/>
      <c r="F180" s="41"/>
      <c r="G180" s="33">
        <f t="shared" si="8"/>
        <v>0</v>
      </c>
      <c r="H180" s="26">
        <f t="shared" si="7"/>
        <v>0</v>
      </c>
    </row>
    <row r="181" spans="1:8" x14ac:dyDescent="0.25">
      <c r="A181" s="42" t="str">
        <f t="shared" si="6"/>
        <v xml:space="preserve">  </v>
      </c>
      <c r="B181" s="19"/>
      <c r="C181" s="1"/>
      <c r="D181" s="1"/>
      <c r="E181" s="41"/>
      <c r="F181" s="41"/>
      <c r="G181" s="33">
        <f t="shared" si="8"/>
        <v>0</v>
      </c>
      <c r="H181" s="26">
        <f t="shared" si="7"/>
        <v>0</v>
      </c>
    </row>
    <row r="182" spans="1:8" x14ac:dyDescent="0.25">
      <c r="A182" s="42" t="str">
        <f t="shared" si="6"/>
        <v xml:space="preserve">  </v>
      </c>
      <c r="B182" s="19"/>
      <c r="C182" s="1"/>
      <c r="D182" s="1"/>
      <c r="E182" s="41"/>
      <c r="F182" s="41"/>
      <c r="G182" s="33">
        <f t="shared" si="8"/>
        <v>0</v>
      </c>
      <c r="H182" s="26">
        <f t="shared" si="7"/>
        <v>0</v>
      </c>
    </row>
    <row r="183" spans="1:8" x14ac:dyDescent="0.25">
      <c r="A183" s="42" t="str">
        <f t="shared" si="6"/>
        <v xml:space="preserve">  </v>
      </c>
      <c r="B183" s="19"/>
      <c r="C183" s="1"/>
      <c r="D183" s="1"/>
      <c r="E183" s="41"/>
      <c r="F183" s="41"/>
      <c r="G183" s="33">
        <f t="shared" si="8"/>
        <v>0</v>
      </c>
      <c r="H183" s="26">
        <f t="shared" si="7"/>
        <v>0</v>
      </c>
    </row>
    <row r="184" spans="1:8" x14ac:dyDescent="0.25">
      <c r="A184" s="42" t="str">
        <f t="shared" si="6"/>
        <v xml:space="preserve">  </v>
      </c>
      <c r="B184" s="19"/>
      <c r="C184" s="1"/>
      <c r="D184" s="1"/>
      <c r="E184" s="41"/>
      <c r="F184" s="41"/>
      <c r="G184" s="33">
        <f t="shared" si="8"/>
        <v>0</v>
      </c>
      <c r="H184" s="26">
        <f t="shared" si="7"/>
        <v>0</v>
      </c>
    </row>
    <row r="185" spans="1:8" x14ac:dyDescent="0.25">
      <c r="A185" s="42" t="str">
        <f t="shared" si="6"/>
        <v xml:space="preserve">  </v>
      </c>
      <c r="B185" s="19"/>
      <c r="C185" s="1"/>
      <c r="D185" s="1"/>
      <c r="E185" s="41"/>
      <c r="F185" s="41"/>
      <c r="G185" s="33">
        <f t="shared" si="8"/>
        <v>0</v>
      </c>
      <c r="H185" s="26">
        <f t="shared" si="7"/>
        <v>0</v>
      </c>
    </row>
    <row r="186" spans="1:8" x14ac:dyDescent="0.25">
      <c r="A186" s="42" t="str">
        <f t="shared" si="6"/>
        <v xml:space="preserve">  </v>
      </c>
      <c r="B186" s="19"/>
      <c r="C186" s="1"/>
      <c r="D186" s="1"/>
      <c r="E186" s="41"/>
      <c r="F186" s="41"/>
      <c r="G186" s="33">
        <f t="shared" si="8"/>
        <v>0</v>
      </c>
      <c r="H186" s="26">
        <f t="shared" si="7"/>
        <v>0</v>
      </c>
    </row>
    <row r="187" spans="1:8" x14ac:dyDescent="0.25">
      <c r="A187" s="42" t="str">
        <f t="shared" si="6"/>
        <v xml:space="preserve">  </v>
      </c>
      <c r="B187" s="19"/>
      <c r="C187" s="1"/>
      <c r="D187" s="1"/>
      <c r="E187" s="41"/>
      <c r="F187" s="41"/>
      <c r="G187" s="33">
        <f t="shared" si="8"/>
        <v>0</v>
      </c>
      <c r="H187" s="26">
        <f t="shared" si="7"/>
        <v>0</v>
      </c>
    </row>
    <row r="188" spans="1:8" x14ac:dyDescent="0.25">
      <c r="A188" s="42" t="str">
        <f t="shared" si="6"/>
        <v xml:space="preserve">  </v>
      </c>
      <c r="B188" s="19"/>
      <c r="C188" s="1"/>
      <c r="D188" s="1"/>
      <c r="E188" s="41"/>
      <c r="F188" s="41"/>
      <c r="G188" s="33">
        <f t="shared" si="8"/>
        <v>0</v>
      </c>
      <c r="H188" s="26">
        <f t="shared" si="7"/>
        <v>0</v>
      </c>
    </row>
    <row r="189" spans="1:8" x14ac:dyDescent="0.25">
      <c r="A189" s="42" t="str">
        <f t="shared" si="6"/>
        <v xml:space="preserve">  </v>
      </c>
      <c r="B189" s="19"/>
      <c r="C189" s="1"/>
      <c r="D189" s="1"/>
      <c r="E189" s="41"/>
      <c r="F189" s="41"/>
      <c r="G189" s="33">
        <f t="shared" si="8"/>
        <v>0</v>
      </c>
      <c r="H189" s="26">
        <f t="shared" si="7"/>
        <v>0</v>
      </c>
    </row>
    <row r="190" spans="1:8" x14ac:dyDescent="0.25">
      <c r="A190" s="42" t="str">
        <f t="shared" si="6"/>
        <v xml:space="preserve">  </v>
      </c>
      <c r="B190" s="19"/>
      <c r="C190" s="1"/>
      <c r="D190" s="1"/>
      <c r="E190" s="41"/>
      <c r="F190" s="41"/>
      <c r="G190" s="33">
        <f t="shared" si="8"/>
        <v>0</v>
      </c>
      <c r="H190" s="26">
        <f t="shared" si="7"/>
        <v>0</v>
      </c>
    </row>
    <row r="191" spans="1:8" x14ac:dyDescent="0.25">
      <c r="A191" s="42" t="str">
        <f t="shared" si="6"/>
        <v xml:space="preserve">  </v>
      </c>
      <c r="B191" s="19"/>
      <c r="C191" s="1"/>
      <c r="D191" s="1"/>
      <c r="E191" s="41"/>
      <c r="F191" s="41"/>
      <c r="G191" s="33">
        <f t="shared" si="8"/>
        <v>0</v>
      </c>
      <c r="H191" s="26">
        <f t="shared" si="7"/>
        <v>0</v>
      </c>
    </row>
    <row r="192" spans="1:8" x14ac:dyDescent="0.25">
      <c r="A192" s="42" t="str">
        <f t="shared" si="6"/>
        <v xml:space="preserve">  </v>
      </c>
      <c r="B192" s="19"/>
      <c r="C192" s="1"/>
      <c r="D192" s="1"/>
      <c r="E192" s="41"/>
      <c r="F192" s="41"/>
      <c r="G192" s="33">
        <f t="shared" si="8"/>
        <v>0</v>
      </c>
      <c r="H192" s="26">
        <f t="shared" si="7"/>
        <v>0</v>
      </c>
    </row>
    <row r="193" spans="1:8" x14ac:dyDescent="0.25">
      <c r="A193" s="42" t="str">
        <f t="shared" si="6"/>
        <v xml:space="preserve">  </v>
      </c>
      <c r="B193" s="19"/>
      <c r="C193" s="1"/>
      <c r="D193" s="1"/>
      <c r="E193" s="41"/>
      <c r="F193" s="41"/>
      <c r="G193" s="33">
        <f t="shared" si="8"/>
        <v>0</v>
      </c>
      <c r="H193" s="26">
        <f t="shared" si="7"/>
        <v>0</v>
      </c>
    </row>
    <row r="194" spans="1:8" x14ac:dyDescent="0.25">
      <c r="A194" s="42" t="str">
        <f t="shared" ref="A194:A257" si="9">CONCATENATE(D194," ",C194," ",B194)</f>
        <v xml:space="preserve">  </v>
      </c>
      <c r="B194" s="19"/>
      <c r="C194" s="1"/>
      <c r="D194" s="1"/>
      <c r="E194" s="41"/>
      <c r="F194" s="41"/>
      <c r="G194" s="33">
        <f t="shared" si="8"/>
        <v>0</v>
      </c>
      <c r="H194" s="26">
        <f t="shared" ref="H194:H257" si="10">COUNTIF(E194:F194,"Fragile")+COUNTIF(E194:F194,"À besoins")+COUNTIF(E194:F194,"pas de restitution")</f>
        <v>0</v>
      </c>
    </row>
    <row r="195" spans="1:8" x14ac:dyDescent="0.25">
      <c r="A195" s="42" t="str">
        <f t="shared" si="9"/>
        <v xml:space="preserve">  </v>
      </c>
      <c r="B195" s="19"/>
      <c r="C195" s="1"/>
      <c r="D195" s="1"/>
      <c r="E195" s="41"/>
      <c r="F195" s="41"/>
      <c r="G195" s="33">
        <f t="shared" ref="G195:G258" si="11">ROUND((COUNTIF(E195:F195,"Satisfaisant")*50+COUNTIF(E195:F195,"Fragile")*25),0)</f>
        <v>0</v>
      </c>
      <c r="H195" s="26">
        <f t="shared" si="10"/>
        <v>0</v>
      </c>
    </row>
    <row r="196" spans="1:8" x14ac:dyDescent="0.25">
      <c r="A196" s="42" t="str">
        <f t="shared" si="9"/>
        <v xml:space="preserve">  </v>
      </c>
      <c r="B196" s="19"/>
      <c r="C196" s="1"/>
      <c r="D196" s="1"/>
      <c r="E196" s="41"/>
      <c r="F196" s="41"/>
      <c r="G196" s="33">
        <f t="shared" si="11"/>
        <v>0</v>
      </c>
      <c r="H196" s="26">
        <f t="shared" si="10"/>
        <v>0</v>
      </c>
    </row>
    <row r="197" spans="1:8" x14ac:dyDescent="0.25">
      <c r="A197" s="42" t="str">
        <f t="shared" si="9"/>
        <v xml:space="preserve">  </v>
      </c>
      <c r="B197" s="19"/>
      <c r="C197" s="1"/>
      <c r="D197" s="1"/>
      <c r="E197" s="41"/>
      <c r="F197" s="41"/>
      <c r="G197" s="33">
        <f t="shared" si="11"/>
        <v>0</v>
      </c>
      <c r="H197" s="26">
        <f t="shared" si="10"/>
        <v>0</v>
      </c>
    </row>
    <row r="198" spans="1:8" x14ac:dyDescent="0.25">
      <c r="A198" s="42" t="str">
        <f t="shared" si="9"/>
        <v xml:space="preserve">  </v>
      </c>
      <c r="B198" s="19"/>
      <c r="C198" s="1"/>
      <c r="D198" s="1"/>
      <c r="E198" s="41"/>
      <c r="F198" s="41"/>
      <c r="G198" s="33">
        <f t="shared" si="11"/>
        <v>0</v>
      </c>
      <c r="H198" s="26">
        <f t="shared" si="10"/>
        <v>0</v>
      </c>
    </row>
    <row r="199" spans="1:8" x14ac:dyDescent="0.25">
      <c r="A199" s="42" t="str">
        <f t="shared" si="9"/>
        <v xml:space="preserve">  </v>
      </c>
      <c r="B199" s="19"/>
      <c r="C199" s="1"/>
      <c r="D199" s="1"/>
      <c r="E199" s="41"/>
      <c r="F199" s="41"/>
      <c r="G199" s="33">
        <f t="shared" si="11"/>
        <v>0</v>
      </c>
      <c r="H199" s="26">
        <f t="shared" si="10"/>
        <v>0</v>
      </c>
    </row>
    <row r="200" spans="1:8" x14ac:dyDescent="0.25">
      <c r="A200" s="42" t="str">
        <f t="shared" si="9"/>
        <v xml:space="preserve">  </v>
      </c>
      <c r="B200" s="19"/>
      <c r="C200" s="1"/>
      <c r="D200" s="1"/>
      <c r="E200" s="41"/>
      <c r="F200" s="41"/>
      <c r="G200" s="33">
        <f t="shared" si="11"/>
        <v>0</v>
      </c>
      <c r="H200" s="26">
        <f t="shared" si="10"/>
        <v>0</v>
      </c>
    </row>
    <row r="201" spans="1:8" x14ac:dyDescent="0.25">
      <c r="A201" s="42" t="str">
        <f t="shared" si="9"/>
        <v xml:space="preserve">  </v>
      </c>
      <c r="B201" s="19"/>
      <c r="C201" s="1"/>
      <c r="D201" s="1"/>
      <c r="E201" s="41"/>
      <c r="F201" s="41"/>
      <c r="G201" s="33">
        <f t="shared" si="11"/>
        <v>0</v>
      </c>
      <c r="H201" s="26">
        <f t="shared" si="10"/>
        <v>0</v>
      </c>
    </row>
    <row r="202" spans="1:8" x14ac:dyDescent="0.25">
      <c r="A202" s="42" t="str">
        <f t="shared" si="9"/>
        <v xml:space="preserve">  </v>
      </c>
      <c r="B202" s="19"/>
      <c r="C202" s="1"/>
      <c r="D202" s="1"/>
      <c r="E202" s="41"/>
      <c r="F202" s="41"/>
      <c r="G202" s="33">
        <f t="shared" si="11"/>
        <v>0</v>
      </c>
      <c r="H202" s="26">
        <f t="shared" si="10"/>
        <v>0</v>
      </c>
    </row>
    <row r="203" spans="1:8" x14ac:dyDescent="0.25">
      <c r="A203" s="42" t="str">
        <f t="shared" si="9"/>
        <v xml:space="preserve">  </v>
      </c>
      <c r="B203" s="19"/>
      <c r="C203" s="1"/>
      <c r="D203" s="1"/>
      <c r="E203" s="41"/>
      <c r="F203" s="41"/>
      <c r="G203" s="33">
        <f t="shared" si="11"/>
        <v>0</v>
      </c>
      <c r="H203" s="26">
        <f t="shared" si="10"/>
        <v>0</v>
      </c>
    </row>
    <row r="204" spans="1:8" x14ac:dyDescent="0.25">
      <c r="A204" s="42" t="str">
        <f t="shared" si="9"/>
        <v xml:space="preserve">  </v>
      </c>
      <c r="B204" s="19"/>
      <c r="C204" s="1"/>
      <c r="D204" s="1"/>
      <c r="E204" s="41"/>
      <c r="F204" s="41"/>
      <c r="G204" s="33">
        <f t="shared" si="11"/>
        <v>0</v>
      </c>
      <c r="H204" s="26">
        <f t="shared" si="10"/>
        <v>0</v>
      </c>
    </row>
    <row r="205" spans="1:8" x14ac:dyDescent="0.25">
      <c r="A205" s="42" t="str">
        <f t="shared" si="9"/>
        <v xml:space="preserve">  </v>
      </c>
      <c r="B205" s="19"/>
      <c r="C205" s="1"/>
      <c r="D205" s="1"/>
      <c r="E205" s="41"/>
      <c r="F205" s="41"/>
      <c r="G205" s="33">
        <f t="shared" si="11"/>
        <v>0</v>
      </c>
      <c r="H205" s="26">
        <f t="shared" si="10"/>
        <v>0</v>
      </c>
    </row>
    <row r="206" spans="1:8" x14ac:dyDescent="0.25">
      <c r="A206" s="42" t="str">
        <f t="shared" si="9"/>
        <v xml:space="preserve">  </v>
      </c>
      <c r="B206" s="19"/>
      <c r="C206" s="1"/>
      <c r="D206" s="1"/>
      <c r="E206" s="41"/>
      <c r="F206" s="41"/>
      <c r="G206" s="33">
        <f t="shared" si="11"/>
        <v>0</v>
      </c>
      <c r="H206" s="26">
        <f t="shared" si="10"/>
        <v>0</v>
      </c>
    </row>
    <row r="207" spans="1:8" x14ac:dyDescent="0.25">
      <c r="A207" s="42" t="str">
        <f t="shared" si="9"/>
        <v xml:space="preserve">  </v>
      </c>
      <c r="B207" s="19"/>
      <c r="C207" s="1"/>
      <c r="D207" s="1"/>
      <c r="E207" s="41"/>
      <c r="F207" s="41"/>
      <c r="G207" s="33">
        <f t="shared" si="11"/>
        <v>0</v>
      </c>
      <c r="H207" s="26">
        <f t="shared" si="10"/>
        <v>0</v>
      </c>
    </row>
    <row r="208" spans="1:8" x14ac:dyDescent="0.25">
      <c r="A208" s="42" t="str">
        <f t="shared" si="9"/>
        <v xml:space="preserve">  </v>
      </c>
      <c r="B208" s="19"/>
      <c r="C208" s="1"/>
      <c r="D208" s="1"/>
      <c r="E208" s="41"/>
      <c r="F208" s="41"/>
      <c r="G208" s="33">
        <f t="shared" si="11"/>
        <v>0</v>
      </c>
      <c r="H208" s="26">
        <f t="shared" si="10"/>
        <v>0</v>
      </c>
    </row>
    <row r="209" spans="1:8" x14ac:dyDescent="0.25">
      <c r="A209" s="42" t="str">
        <f t="shared" si="9"/>
        <v xml:space="preserve">  </v>
      </c>
      <c r="B209" s="19"/>
      <c r="C209" s="1"/>
      <c r="D209" s="1"/>
      <c r="E209" s="41"/>
      <c r="F209" s="41"/>
      <c r="G209" s="33">
        <f t="shared" si="11"/>
        <v>0</v>
      </c>
      <c r="H209" s="26">
        <f t="shared" si="10"/>
        <v>0</v>
      </c>
    </row>
    <row r="210" spans="1:8" x14ac:dyDescent="0.25">
      <c r="A210" s="42" t="str">
        <f t="shared" si="9"/>
        <v xml:space="preserve">  </v>
      </c>
      <c r="B210" s="19"/>
      <c r="C210" s="1"/>
      <c r="D210" s="1"/>
      <c r="E210" s="41"/>
      <c r="F210" s="41"/>
      <c r="G210" s="33">
        <f t="shared" si="11"/>
        <v>0</v>
      </c>
      <c r="H210" s="26">
        <f t="shared" si="10"/>
        <v>0</v>
      </c>
    </row>
    <row r="211" spans="1:8" x14ac:dyDescent="0.25">
      <c r="A211" s="42" t="str">
        <f t="shared" si="9"/>
        <v xml:space="preserve">  </v>
      </c>
      <c r="B211" s="19"/>
      <c r="C211" s="1"/>
      <c r="D211" s="1"/>
      <c r="E211" s="41"/>
      <c r="F211" s="41"/>
      <c r="G211" s="33">
        <f t="shared" si="11"/>
        <v>0</v>
      </c>
      <c r="H211" s="26">
        <f t="shared" si="10"/>
        <v>0</v>
      </c>
    </row>
    <row r="212" spans="1:8" x14ac:dyDescent="0.25">
      <c r="A212" s="42" t="str">
        <f t="shared" si="9"/>
        <v xml:space="preserve">  </v>
      </c>
      <c r="B212" s="19"/>
      <c r="C212" s="1"/>
      <c r="D212" s="1"/>
      <c r="E212" s="41"/>
      <c r="F212" s="41"/>
      <c r="G212" s="33">
        <f t="shared" si="11"/>
        <v>0</v>
      </c>
      <c r="H212" s="26">
        <f t="shared" si="10"/>
        <v>0</v>
      </c>
    </row>
    <row r="213" spans="1:8" x14ac:dyDescent="0.25">
      <c r="A213" s="42" t="str">
        <f t="shared" si="9"/>
        <v xml:space="preserve">  </v>
      </c>
      <c r="B213" s="19"/>
      <c r="C213" s="1"/>
      <c r="D213" s="1"/>
      <c r="E213" s="41"/>
      <c r="F213" s="41"/>
      <c r="G213" s="33">
        <f t="shared" si="11"/>
        <v>0</v>
      </c>
      <c r="H213" s="26">
        <f t="shared" si="10"/>
        <v>0</v>
      </c>
    </row>
    <row r="214" spans="1:8" x14ac:dyDescent="0.25">
      <c r="A214" s="42" t="str">
        <f t="shared" si="9"/>
        <v xml:space="preserve">  </v>
      </c>
      <c r="B214" s="19"/>
      <c r="C214" s="1"/>
      <c r="D214" s="1"/>
      <c r="E214" s="41"/>
      <c r="F214" s="41"/>
      <c r="G214" s="33">
        <f t="shared" si="11"/>
        <v>0</v>
      </c>
      <c r="H214" s="26">
        <f t="shared" si="10"/>
        <v>0</v>
      </c>
    </row>
    <row r="215" spans="1:8" x14ac:dyDescent="0.25">
      <c r="A215" s="42" t="str">
        <f t="shared" si="9"/>
        <v xml:space="preserve">  </v>
      </c>
      <c r="B215" s="19"/>
      <c r="C215" s="1"/>
      <c r="D215" s="1"/>
      <c r="E215" s="41"/>
      <c r="F215" s="41"/>
      <c r="G215" s="33">
        <f t="shared" si="11"/>
        <v>0</v>
      </c>
      <c r="H215" s="26">
        <f t="shared" si="10"/>
        <v>0</v>
      </c>
    </row>
    <row r="216" spans="1:8" x14ac:dyDescent="0.25">
      <c r="A216" s="42" t="str">
        <f t="shared" si="9"/>
        <v xml:space="preserve">  </v>
      </c>
      <c r="B216" s="19"/>
      <c r="C216" s="1"/>
      <c r="D216" s="1"/>
      <c r="E216" s="41"/>
      <c r="F216" s="41"/>
      <c r="G216" s="33">
        <f t="shared" si="11"/>
        <v>0</v>
      </c>
      <c r="H216" s="26">
        <f t="shared" si="10"/>
        <v>0</v>
      </c>
    </row>
    <row r="217" spans="1:8" x14ac:dyDescent="0.25">
      <c r="A217" s="42" t="str">
        <f t="shared" si="9"/>
        <v xml:space="preserve">  </v>
      </c>
      <c r="B217" s="19"/>
      <c r="C217" s="1"/>
      <c r="D217" s="1"/>
      <c r="E217" s="41"/>
      <c r="F217" s="41"/>
      <c r="G217" s="33">
        <f t="shared" si="11"/>
        <v>0</v>
      </c>
      <c r="H217" s="26">
        <f t="shared" si="10"/>
        <v>0</v>
      </c>
    </row>
    <row r="218" spans="1:8" x14ac:dyDescent="0.25">
      <c r="A218" s="42" t="str">
        <f t="shared" si="9"/>
        <v xml:space="preserve">  </v>
      </c>
      <c r="B218" s="19"/>
      <c r="C218" s="1"/>
      <c r="D218" s="1"/>
      <c r="E218" s="41"/>
      <c r="F218" s="41"/>
      <c r="G218" s="33">
        <f t="shared" si="11"/>
        <v>0</v>
      </c>
      <c r="H218" s="26">
        <f t="shared" si="10"/>
        <v>0</v>
      </c>
    </row>
    <row r="219" spans="1:8" x14ac:dyDescent="0.25">
      <c r="A219" s="42" t="str">
        <f t="shared" si="9"/>
        <v xml:space="preserve">  </v>
      </c>
      <c r="B219" s="19"/>
      <c r="C219" s="1"/>
      <c r="D219" s="1"/>
      <c r="E219" s="41"/>
      <c r="F219" s="41"/>
      <c r="G219" s="33">
        <f t="shared" si="11"/>
        <v>0</v>
      </c>
      <c r="H219" s="26">
        <f t="shared" si="10"/>
        <v>0</v>
      </c>
    </row>
    <row r="220" spans="1:8" x14ac:dyDescent="0.25">
      <c r="A220" s="42" t="str">
        <f t="shared" si="9"/>
        <v xml:space="preserve">  </v>
      </c>
      <c r="B220" s="19"/>
      <c r="C220" s="1"/>
      <c r="D220" s="1"/>
      <c r="E220" s="41"/>
      <c r="F220" s="41"/>
      <c r="G220" s="33">
        <f t="shared" si="11"/>
        <v>0</v>
      </c>
      <c r="H220" s="26">
        <f t="shared" si="10"/>
        <v>0</v>
      </c>
    </row>
    <row r="221" spans="1:8" x14ac:dyDescent="0.25">
      <c r="A221" s="42" t="str">
        <f t="shared" si="9"/>
        <v xml:space="preserve">  </v>
      </c>
      <c r="B221" s="19"/>
      <c r="C221" s="1"/>
      <c r="D221" s="1"/>
      <c r="E221" s="41"/>
      <c r="F221" s="41"/>
      <c r="G221" s="33">
        <f t="shared" si="11"/>
        <v>0</v>
      </c>
      <c r="H221" s="26">
        <f t="shared" si="10"/>
        <v>0</v>
      </c>
    </row>
    <row r="222" spans="1:8" x14ac:dyDescent="0.25">
      <c r="A222" s="42" t="str">
        <f t="shared" si="9"/>
        <v xml:space="preserve">  </v>
      </c>
      <c r="B222" s="19"/>
      <c r="C222" s="1"/>
      <c r="D222" s="1"/>
      <c r="E222" s="41"/>
      <c r="F222" s="41"/>
      <c r="G222" s="33">
        <f t="shared" si="11"/>
        <v>0</v>
      </c>
      <c r="H222" s="26">
        <f t="shared" si="10"/>
        <v>0</v>
      </c>
    </row>
    <row r="223" spans="1:8" x14ac:dyDescent="0.25">
      <c r="A223" s="42" t="str">
        <f t="shared" si="9"/>
        <v xml:space="preserve">  </v>
      </c>
      <c r="B223" s="19"/>
      <c r="C223" s="1"/>
      <c r="D223" s="1"/>
      <c r="E223" s="41"/>
      <c r="F223" s="41"/>
      <c r="G223" s="33">
        <f t="shared" si="11"/>
        <v>0</v>
      </c>
      <c r="H223" s="26">
        <f t="shared" si="10"/>
        <v>0</v>
      </c>
    </row>
    <row r="224" spans="1:8" x14ac:dyDescent="0.25">
      <c r="A224" s="42" t="str">
        <f t="shared" si="9"/>
        <v xml:space="preserve">  </v>
      </c>
      <c r="B224" s="19"/>
      <c r="C224" s="1"/>
      <c r="D224" s="1"/>
      <c r="E224" s="41"/>
      <c r="F224" s="41"/>
      <c r="G224" s="33">
        <f t="shared" si="11"/>
        <v>0</v>
      </c>
      <c r="H224" s="26">
        <f t="shared" si="10"/>
        <v>0</v>
      </c>
    </row>
    <row r="225" spans="1:8" x14ac:dyDescent="0.25">
      <c r="A225" s="42" t="str">
        <f t="shared" si="9"/>
        <v xml:space="preserve">  </v>
      </c>
      <c r="B225" s="19"/>
      <c r="C225" s="1"/>
      <c r="D225" s="1"/>
      <c r="E225" s="41"/>
      <c r="F225" s="41"/>
      <c r="G225" s="33">
        <f t="shared" si="11"/>
        <v>0</v>
      </c>
      <c r="H225" s="26">
        <f t="shared" si="10"/>
        <v>0</v>
      </c>
    </row>
    <row r="226" spans="1:8" x14ac:dyDescent="0.25">
      <c r="A226" s="42" t="str">
        <f t="shared" si="9"/>
        <v xml:space="preserve">  </v>
      </c>
      <c r="B226" s="19"/>
      <c r="C226" s="1"/>
      <c r="D226" s="1"/>
      <c r="E226" s="41"/>
      <c r="F226" s="41"/>
      <c r="G226" s="33">
        <f t="shared" si="11"/>
        <v>0</v>
      </c>
      <c r="H226" s="26">
        <f t="shared" si="10"/>
        <v>0</v>
      </c>
    </row>
    <row r="227" spans="1:8" x14ac:dyDescent="0.25">
      <c r="A227" s="42" t="str">
        <f t="shared" si="9"/>
        <v xml:space="preserve">  </v>
      </c>
      <c r="B227" s="19"/>
      <c r="C227" s="1"/>
      <c r="D227" s="1"/>
      <c r="E227" s="41"/>
      <c r="F227" s="41"/>
      <c r="G227" s="33">
        <f t="shared" si="11"/>
        <v>0</v>
      </c>
      <c r="H227" s="26">
        <f t="shared" si="10"/>
        <v>0</v>
      </c>
    </row>
    <row r="228" spans="1:8" x14ac:dyDescent="0.25">
      <c r="A228" s="42" t="str">
        <f t="shared" si="9"/>
        <v xml:space="preserve">  </v>
      </c>
      <c r="B228" s="19"/>
      <c r="C228" s="1"/>
      <c r="D228" s="1"/>
      <c r="E228" s="41"/>
      <c r="F228" s="41"/>
      <c r="G228" s="33">
        <f t="shared" si="11"/>
        <v>0</v>
      </c>
      <c r="H228" s="26">
        <f t="shared" si="10"/>
        <v>0</v>
      </c>
    </row>
    <row r="229" spans="1:8" x14ac:dyDescent="0.25">
      <c r="A229" s="42" t="str">
        <f t="shared" si="9"/>
        <v xml:space="preserve">  </v>
      </c>
      <c r="B229" s="19"/>
      <c r="C229" s="1"/>
      <c r="D229" s="1"/>
      <c r="E229" s="41"/>
      <c r="F229" s="41"/>
      <c r="G229" s="33">
        <f t="shared" si="11"/>
        <v>0</v>
      </c>
      <c r="H229" s="26">
        <f t="shared" si="10"/>
        <v>0</v>
      </c>
    </row>
    <row r="230" spans="1:8" x14ac:dyDescent="0.25">
      <c r="A230" s="42" t="str">
        <f t="shared" si="9"/>
        <v xml:space="preserve">  </v>
      </c>
      <c r="B230" s="19"/>
      <c r="C230" s="1"/>
      <c r="D230" s="1"/>
      <c r="E230" s="41"/>
      <c r="F230" s="41"/>
      <c r="G230" s="33">
        <f t="shared" si="11"/>
        <v>0</v>
      </c>
      <c r="H230" s="26">
        <f t="shared" si="10"/>
        <v>0</v>
      </c>
    </row>
    <row r="231" spans="1:8" x14ac:dyDescent="0.25">
      <c r="A231" s="42" t="str">
        <f t="shared" si="9"/>
        <v xml:space="preserve">  </v>
      </c>
      <c r="B231" s="19"/>
      <c r="C231" s="1"/>
      <c r="D231" s="1"/>
      <c r="E231" s="41"/>
      <c r="F231" s="41"/>
      <c r="G231" s="33">
        <f t="shared" si="11"/>
        <v>0</v>
      </c>
      <c r="H231" s="26">
        <f t="shared" si="10"/>
        <v>0</v>
      </c>
    </row>
    <row r="232" spans="1:8" x14ac:dyDescent="0.25">
      <c r="A232" s="42" t="str">
        <f t="shared" si="9"/>
        <v xml:space="preserve">  </v>
      </c>
      <c r="B232" s="19"/>
      <c r="C232" s="1"/>
      <c r="D232" s="1"/>
      <c r="E232" s="41"/>
      <c r="F232" s="41"/>
      <c r="G232" s="33">
        <f t="shared" si="11"/>
        <v>0</v>
      </c>
      <c r="H232" s="26">
        <f t="shared" si="10"/>
        <v>0</v>
      </c>
    </row>
    <row r="233" spans="1:8" x14ac:dyDescent="0.25">
      <c r="A233" s="42" t="str">
        <f t="shared" si="9"/>
        <v xml:space="preserve">  </v>
      </c>
      <c r="B233" s="19"/>
      <c r="C233" s="1"/>
      <c r="D233" s="1"/>
      <c r="E233" s="41"/>
      <c r="F233" s="41"/>
      <c r="G233" s="33">
        <f t="shared" si="11"/>
        <v>0</v>
      </c>
      <c r="H233" s="26">
        <f t="shared" si="10"/>
        <v>0</v>
      </c>
    </row>
    <row r="234" spans="1:8" x14ac:dyDescent="0.25">
      <c r="A234" s="42" t="str">
        <f t="shared" si="9"/>
        <v xml:space="preserve">  </v>
      </c>
      <c r="B234" s="19"/>
      <c r="C234" s="1"/>
      <c r="D234" s="1"/>
      <c r="E234" s="41"/>
      <c r="F234" s="41"/>
      <c r="G234" s="33">
        <f t="shared" si="11"/>
        <v>0</v>
      </c>
      <c r="H234" s="26">
        <f t="shared" si="10"/>
        <v>0</v>
      </c>
    </row>
    <row r="235" spans="1:8" x14ac:dyDescent="0.25">
      <c r="A235" s="42" t="str">
        <f t="shared" si="9"/>
        <v xml:space="preserve">  </v>
      </c>
      <c r="B235" s="19"/>
      <c r="C235" s="1"/>
      <c r="D235" s="1"/>
      <c r="E235" s="41"/>
      <c r="F235" s="41"/>
      <c r="G235" s="33">
        <f t="shared" si="11"/>
        <v>0</v>
      </c>
      <c r="H235" s="26">
        <f t="shared" si="10"/>
        <v>0</v>
      </c>
    </row>
    <row r="236" spans="1:8" x14ac:dyDescent="0.25">
      <c r="A236" s="42" t="str">
        <f t="shared" si="9"/>
        <v xml:space="preserve">  </v>
      </c>
      <c r="B236" s="19"/>
      <c r="C236" s="1"/>
      <c r="D236" s="1"/>
      <c r="E236" s="41"/>
      <c r="F236" s="41"/>
      <c r="G236" s="33">
        <f t="shared" si="11"/>
        <v>0</v>
      </c>
      <c r="H236" s="26">
        <f t="shared" si="10"/>
        <v>0</v>
      </c>
    </row>
    <row r="237" spans="1:8" x14ac:dyDescent="0.25">
      <c r="A237" s="42" t="str">
        <f t="shared" si="9"/>
        <v xml:space="preserve">  </v>
      </c>
      <c r="B237" s="19"/>
      <c r="C237" s="1"/>
      <c r="D237" s="1"/>
      <c r="E237" s="41"/>
      <c r="F237" s="41"/>
      <c r="G237" s="33">
        <f t="shared" si="11"/>
        <v>0</v>
      </c>
      <c r="H237" s="26">
        <f t="shared" si="10"/>
        <v>0</v>
      </c>
    </row>
    <row r="238" spans="1:8" x14ac:dyDescent="0.25">
      <c r="A238" s="42" t="str">
        <f t="shared" si="9"/>
        <v xml:space="preserve">  </v>
      </c>
      <c r="B238" s="19"/>
      <c r="C238" s="1"/>
      <c r="D238" s="1"/>
      <c r="E238" s="41"/>
      <c r="F238" s="41"/>
      <c r="G238" s="33">
        <f t="shared" si="11"/>
        <v>0</v>
      </c>
      <c r="H238" s="26">
        <f t="shared" si="10"/>
        <v>0</v>
      </c>
    </row>
    <row r="239" spans="1:8" x14ac:dyDescent="0.25">
      <c r="A239" s="42" t="str">
        <f t="shared" si="9"/>
        <v xml:space="preserve">  </v>
      </c>
      <c r="B239" s="19"/>
      <c r="C239" s="1"/>
      <c r="D239" s="1"/>
      <c r="E239" s="41"/>
      <c r="F239" s="41"/>
      <c r="G239" s="33">
        <f t="shared" si="11"/>
        <v>0</v>
      </c>
      <c r="H239" s="26">
        <f t="shared" si="10"/>
        <v>0</v>
      </c>
    </row>
    <row r="240" spans="1:8" x14ac:dyDescent="0.25">
      <c r="A240" s="42" t="str">
        <f t="shared" si="9"/>
        <v xml:space="preserve">  </v>
      </c>
      <c r="B240" s="19"/>
      <c r="C240" s="1"/>
      <c r="D240" s="1"/>
      <c r="E240" s="41"/>
      <c r="F240" s="41"/>
      <c r="G240" s="33">
        <f t="shared" si="11"/>
        <v>0</v>
      </c>
      <c r="H240" s="26">
        <f t="shared" si="10"/>
        <v>0</v>
      </c>
    </row>
    <row r="241" spans="1:8" x14ac:dyDescent="0.25">
      <c r="A241" s="42" t="str">
        <f t="shared" si="9"/>
        <v xml:space="preserve">  </v>
      </c>
      <c r="B241" s="19"/>
      <c r="C241" s="1"/>
      <c r="D241" s="1"/>
      <c r="E241" s="41"/>
      <c r="F241" s="41"/>
      <c r="G241" s="33">
        <f t="shared" si="11"/>
        <v>0</v>
      </c>
      <c r="H241" s="26">
        <f t="shared" si="10"/>
        <v>0</v>
      </c>
    </row>
    <row r="242" spans="1:8" x14ac:dyDescent="0.25">
      <c r="A242" s="42" t="str">
        <f t="shared" si="9"/>
        <v xml:space="preserve">  </v>
      </c>
      <c r="B242" s="19"/>
      <c r="C242" s="1"/>
      <c r="D242" s="1"/>
      <c r="E242" s="41"/>
      <c r="F242" s="41"/>
      <c r="G242" s="33">
        <f t="shared" si="11"/>
        <v>0</v>
      </c>
      <c r="H242" s="26">
        <f t="shared" si="10"/>
        <v>0</v>
      </c>
    </row>
    <row r="243" spans="1:8" x14ac:dyDescent="0.25">
      <c r="A243" s="42" t="str">
        <f t="shared" si="9"/>
        <v xml:space="preserve">  </v>
      </c>
      <c r="B243" s="19"/>
      <c r="C243" s="1"/>
      <c r="D243" s="1"/>
      <c r="E243" s="41"/>
      <c r="F243" s="41"/>
      <c r="G243" s="33">
        <f t="shared" si="11"/>
        <v>0</v>
      </c>
      <c r="H243" s="26">
        <f t="shared" si="10"/>
        <v>0</v>
      </c>
    </row>
    <row r="244" spans="1:8" x14ac:dyDescent="0.25">
      <c r="A244" s="42" t="str">
        <f t="shared" si="9"/>
        <v xml:space="preserve">  </v>
      </c>
      <c r="B244" s="19"/>
      <c r="C244" s="1"/>
      <c r="D244" s="1"/>
      <c r="E244" s="41"/>
      <c r="F244" s="41"/>
      <c r="G244" s="33">
        <f t="shared" si="11"/>
        <v>0</v>
      </c>
      <c r="H244" s="26">
        <f t="shared" si="10"/>
        <v>0</v>
      </c>
    </row>
    <row r="245" spans="1:8" x14ac:dyDescent="0.25">
      <c r="A245" s="42" t="str">
        <f t="shared" si="9"/>
        <v xml:space="preserve">  </v>
      </c>
      <c r="B245" s="19"/>
      <c r="C245" s="1"/>
      <c r="D245" s="1"/>
      <c r="E245" s="41"/>
      <c r="F245" s="41"/>
      <c r="G245" s="33">
        <f t="shared" si="11"/>
        <v>0</v>
      </c>
      <c r="H245" s="26">
        <f t="shared" si="10"/>
        <v>0</v>
      </c>
    </row>
    <row r="246" spans="1:8" x14ac:dyDescent="0.25">
      <c r="A246" s="42" t="str">
        <f t="shared" si="9"/>
        <v xml:space="preserve">  </v>
      </c>
      <c r="B246" s="19"/>
      <c r="C246" s="1"/>
      <c r="D246" s="1"/>
      <c r="E246" s="41"/>
      <c r="F246" s="41"/>
      <c r="G246" s="33">
        <f t="shared" si="11"/>
        <v>0</v>
      </c>
      <c r="H246" s="26">
        <f t="shared" si="10"/>
        <v>0</v>
      </c>
    </row>
    <row r="247" spans="1:8" x14ac:dyDescent="0.25">
      <c r="A247" s="42" t="str">
        <f t="shared" si="9"/>
        <v xml:space="preserve">  </v>
      </c>
      <c r="B247" s="19"/>
      <c r="C247" s="1"/>
      <c r="D247" s="1"/>
      <c r="E247" s="41"/>
      <c r="F247" s="41"/>
      <c r="G247" s="33">
        <f t="shared" si="11"/>
        <v>0</v>
      </c>
      <c r="H247" s="26">
        <f t="shared" si="10"/>
        <v>0</v>
      </c>
    </row>
    <row r="248" spans="1:8" x14ac:dyDescent="0.25">
      <c r="A248" s="42" t="str">
        <f t="shared" si="9"/>
        <v xml:space="preserve">  </v>
      </c>
      <c r="B248" s="19"/>
      <c r="C248" s="1"/>
      <c r="D248" s="1"/>
      <c r="E248" s="41"/>
      <c r="F248" s="41"/>
      <c r="G248" s="33">
        <f t="shared" si="11"/>
        <v>0</v>
      </c>
      <c r="H248" s="26">
        <f t="shared" si="10"/>
        <v>0</v>
      </c>
    </row>
    <row r="249" spans="1:8" x14ac:dyDescent="0.25">
      <c r="A249" s="42" t="str">
        <f t="shared" si="9"/>
        <v xml:space="preserve">  </v>
      </c>
      <c r="B249" s="19"/>
      <c r="C249" s="1"/>
      <c r="D249" s="1"/>
      <c r="E249" s="41"/>
      <c r="F249" s="41"/>
      <c r="G249" s="33">
        <f t="shared" si="11"/>
        <v>0</v>
      </c>
      <c r="H249" s="26">
        <f t="shared" si="10"/>
        <v>0</v>
      </c>
    </row>
    <row r="250" spans="1:8" x14ac:dyDescent="0.25">
      <c r="A250" s="42" t="str">
        <f t="shared" si="9"/>
        <v xml:space="preserve">  </v>
      </c>
      <c r="B250" s="19"/>
      <c r="C250" s="1"/>
      <c r="D250" s="1"/>
      <c r="E250" s="41"/>
      <c r="F250" s="41"/>
      <c r="G250" s="33">
        <f t="shared" si="11"/>
        <v>0</v>
      </c>
      <c r="H250" s="26">
        <f t="shared" si="10"/>
        <v>0</v>
      </c>
    </row>
    <row r="251" spans="1:8" x14ac:dyDescent="0.25">
      <c r="A251" s="42" t="str">
        <f t="shared" si="9"/>
        <v xml:space="preserve">  </v>
      </c>
      <c r="B251" s="19"/>
      <c r="C251" s="1"/>
      <c r="D251" s="1"/>
      <c r="E251" s="41"/>
      <c r="F251" s="41"/>
      <c r="G251" s="33">
        <f t="shared" si="11"/>
        <v>0</v>
      </c>
      <c r="H251" s="26">
        <f t="shared" si="10"/>
        <v>0</v>
      </c>
    </row>
    <row r="252" spans="1:8" x14ac:dyDescent="0.25">
      <c r="A252" s="42" t="str">
        <f t="shared" si="9"/>
        <v xml:space="preserve">  </v>
      </c>
      <c r="B252" s="19"/>
      <c r="C252" s="1"/>
      <c r="D252" s="1"/>
      <c r="E252" s="41"/>
      <c r="F252" s="41"/>
      <c r="G252" s="33">
        <f t="shared" si="11"/>
        <v>0</v>
      </c>
      <c r="H252" s="26">
        <f t="shared" si="10"/>
        <v>0</v>
      </c>
    </row>
    <row r="253" spans="1:8" x14ac:dyDescent="0.25">
      <c r="A253" s="42" t="str">
        <f t="shared" si="9"/>
        <v xml:space="preserve">  </v>
      </c>
      <c r="B253" s="19"/>
      <c r="C253" s="1"/>
      <c r="D253" s="1"/>
      <c r="E253" s="41"/>
      <c r="F253" s="41"/>
      <c r="G253" s="33">
        <f t="shared" si="11"/>
        <v>0</v>
      </c>
      <c r="H253" s="26">
        <f t="shared" si="10"/>
        <v>0</v>
      </c>
    </row>
    <row r="254" spans="1:8" x14ac:dyDescent="0.25">
      <c r="A254" s="42" t="str">
        <f t="shared" si="9"/>
        <v xml:space="preserve">  </v>
      </c>
      <c r="B254" s="19"/>
      <c r="C254" s="1"/>
      <c r="D254" s="1"/>
      <c r="E254" s="41"/>
      <c r="F254" s="41"/>
      <c r="G254" s="33">
        <f t="shared" si="11"/>
        <v>0</v>
      </c>
      <c r="H254" s="26">
        <f t="shared" si="10"/>
        <v>0</v>
      </c>
    </row>
    <row r="255" spans="1:8" x14ac:dyDescent="0.25">
      <c r="A255" s="42" t="str">
        <f t="shared" si="9"/>
        <v xml:space="preserve">  </v>
      </c>
      <c r="B255" s="19"/>
      <c r="C255" s="1"/>
      <c r="D255" s="1"/>
      <c r="E255" s="41"/>
      <c r="F255" s="41"/>
      <c r="G255" s="33">
        <f t="shared" si="11"/>
        <v>0</v>
      </c>
      <c r="H255" s="26">
        <f t="shared" si="10"/>
        <v>0</v>
      </c>
    </row>
    <row r="256" spans="1:8" x14ac:dyDescent="0.25">
      <c r="A256" s="42" t="str">
        <f t="shared" si="9"/>
        <v xml:space="preserve">  </v>
      </c>
      <c r="B256" s="19"/>
      <c r="C256" s="1"/>
      <c r="D256" s="1"/>
      <c r="E256" s="41"/>
      <c r="F256" s="41"/>
      <c r="G256" s="33">
        <f t="shared" si="11"/>
        <v>0</v>
      </c>
      <c r="H256" s="26">
        <f t="shared" si="10"/>
        <v>0</v>
      </c>
    </row>
    <row r="257" spans="1:8" x14ac:dyDescent="0.25">
      <c r="A257" s="42" t="str">
        <f t="shared" si="9"/>
        <v xml:space="preserve">  </v>
      </c>
      <c r="B257" s="19"/>
      <c r="C257" s="1"/>
      <c r="D257" s="1"/>
      <c r="E257" s="41"/>
      <c r="F257" s="41"/>
      <c r="G257" s="33">
        <f t="shared" si="11"/>
        <v>0</v>
      </c>
      <c r="H257" s="26">
        <f t="shared" si="10"/>
        <v>0</v>
      </c>
    </row>
    <row r="258" spans="1:8" x14ac:dyDescent="0.25">
      <c r="A258" s="42" t="str">
        <f t="shared" ref="A258:A301" si="12">CONCATENATE(D258," ",C258," ",B258)</f>
        <v xml:space="preserve">  </v>
      </c>
      <c r="B258" s="19"/>
      <c r="C258" s="1"/>
      <c r="D258" s="1"/>
      <c r="E258" s="41"/>
      <c r="F258" s="41"/>
      <c r="G258" s="33">
        <f t="shared" si="11"/>
        <v>0</v>
      </c>
      <c r="H258" s="26">
        <f t="shared" ref="H258:H301" si="13">COUNTIF(E258:F258,"Fragile")+COUNTIF(E258:F258,"À besoins")+COUNTIF(E258:F258,"pas de restitution")</f>
        <v>0</v>
      </c>
    </row>
    <row r="259" spans="1:8" x14ac:dyDescent="0.25">
      <c r="A259" s="42" t="str">
        <f t="shared" si="12"/>
        <v xml:space="preserve">  </v>
      </c>
      <c r="B259" s="19"/>
      <c r="C259" s="1"/>
      <c r="D259" s="1"/>
      <c r="E259" s="41"/>
      <c r="F259" s="41"/>
      <c r="G259" s="33">
        <f t="shared" ref="G259:G301" si="14">ROUND((COUNTIF(E259:F259,"Satisfaisant")*50+COUNTIF(E259:F259,"Fragile")*25),0)</f>
        <v>0</v>
      </c>
      <c r="H259" s="26">
        <f t="shared" si="13"/>
        <v>0</v>
      </c>
    </row>
    <row r="260" spans="1:8" x14ac:dyDescent="0.25">
      <c r="A260" s="42" t="str">
        <f t="shared" si="12"/>
        <v xml:space="preserve">  </v>
      </c>
      <c r="B260" s="19"/>
      <c r="C260" s="1"/>
      <c r="D260" s="1"/>
      <c r="E260" s="41"/>
      <c r="F260" s="41"/>
      <c r="G260" s="33">
        <f t="shared" si="14"/>
        <v>0</v>
      </c>
      <c r="H260" s="26">
        <f t="shared" si="13"/>
        <v>0</v>
      </c>
    </row>
    <row r="261" spans="1:8" x14ac:dyDescent="0.25">
      <c r="A261" s="42" t="str">
        <f t="shared" si="12"/>
        <v xml:space="preserve">  </v>
      </c>
      <c r="B261" s="19"/>
      <c r="C261" s="1"/>
      <c r="D261" s="1"/>
      <c r="E261" s="41"/>
      <c r="F261" s="41"/>
      <c r="G261" s="33">
        <f t="shared" si="14"/>
        <v>0</v>
      </c>
      <c r="H261" s="26">
        <f t="shared" si="13"/>
        <v>0</v>
      </c>
    </row>
    <row r="262" spans="1:8" x14ac:dyDescent="0.25">
      <c r="A262" s="42" t="str">
        <f t="shared" si="12"/>
        <v xml:space="preserve">  </v>
      </c>
      <c r="B262" s="19"/>
      <c r="C262" s="1"/>
      <c r="D262" s="1"/>
      <c r="E262" s="41"/>
      <c r="F262" s="41"/>
      <c r="G262" s="33">
        <f t="shared" si="14"/>
        <v>0</v>
      </c>
      <c r="H262" s="26">
        <f t="shared" si="13"/>
        <v>0</v>
      </c>
    </row>
    <row r="263" spans="1:8" x14ac:dyDescent="0.25">
      <c r="A263" s="42" t="str">
        <f t="shared" si="12"/>
        <v xml:space="preserve">  </v>
      </c>
      <c r="B263" s="19"/>
      <c r="C263" s="1"/>
      <c r="D263" s="1"/>
      <c r="E263" s="41"/>
      <c r="F263" s="41"/>
      <c r="G263" s="33">
        <f t="shared" si="14"/>
        <v>0</v>
      </c>
      <c r="H263" s="26">
        <f t="shared" si="13"/>
        <v>0</v>
      </c>
    </row>
    <row r="264" spans="1:8" x14ac:dyDescent="0.25">
      <c r="A264" s="42" t="str">
        <f t="shared" si="12"/>
        <v xml:space="preserve">  </v>
      </c>
      <c r="B264" s="19"/>
      <c r="C264" s="1"/>
      <c r="D264" s="1"/>
      <c r="E264" s="41"/>
      <c r="F264" s="41"/>
      <c r="G264" s="33">
        <f t="shared" si="14"/>
        <v>0</v>
      </c>
      <c r="H264" s="26">
        <f t="shared" si="13"/>
        <v>0</v>
      </c>
    </row>
    <row r="265" spans="1:8" x14ac:dyDescent="0.25">
      <c r="A265" s="42" t="str">
        <f t="shared" si="12"/>
        <v xml:space="preserve">  </v>
      </c>
      <c r="B265" s="19"/>
      <c r="C265" s="1"/>
      <c r="D265" s="1"/>
      <c r="E265" s="41"/>
      <c r="F265" s="41"/>
      <c r="G265" s="33">
        <f t="shared" si="14"/>
        <v>0</v>
      </c>
      <c r="H265" s="26">
        <f t="shared" si="13"/>
        <v>0</v>
      </c>
    </row>
    <row r="266" spans="1:8" x14ac:dyDescent="0.25">
      <c r="A266" s="42" t="str">
        <f t="shared" si="12"/>
        <v xml:space="preserve">  </v>
      </c>
      <c r="B266" s="19"/>
      <c r="C266" s="1"/>
      <c r="D266" s="1"/>
      <c r="E266" s="41"/>
      <c r="F266" s="41"/>
      <c r="G266" s="33">
        <f t="shared" si="14"/>
        <v>0</v>
      </c>
      <c r="H266" s="26">
        <f t="shared" si="13"/>
        <v>0</v>
      </c>
    </row>
    <row r="267" spans="1:8" x14ac:dyDescent="0.25">
      <c r="A267" s="42" t="str">
        <f t="shared" si="12"/>
        <v xml:space="preserve">  </v>
      </c>
      <c r="B267" s="19"/>
      <c r="C267" s="1"/>
      <c r="D267" s="1"/>
      <c r="E267" s="41"/>
      <c r="F267" s="41"/>
      <c r="G267" s="33">
        <f t="shared" si="14"/>
        <v>0</v>
      </c>
      <c r="H267" s="26">
        <f t="shared" si="13"/>
        <v>0</v>
      </c>
    </row>
    <row r="268" spans="1:8" x14ac:dyDescent="0.25">
      <c r="A268" s="42" t="str">
        <f t="shared" si="12"/>
        <v xml:space="preserve">  </v>
      </c>
      <c r="B268" s="19"/>
      <c r="C268" s="1"/>
      <c r="D268" s="1"/>
      <c r="E268" s="41"/>
      <c r="F268" s="41"/>
      <c r="G268" s="33">
        <f t="shared" si="14"/>
        <v>0</v>
      </c>
      <c r="H268" s="26">
        <f t="shared" si="13"/>
        <v>0</v>
      </c>
    </row>
    <row r="269" spans="1:8" x14ac:dyDescent="0.25">
      <c r="A269" s="42" t="str">
        <f t="shared" si="12"/>
        <v xml:space="preserve">  </v>
      </c>
      <c r="B269" s="19"/>
      <c r="C269" s="1"/>
      <c r="D269" s="1"/>
      <c r="E269" s="41"/>
      <c r="F269" s="41"/>
      <c r="G269" s="33">
        <f t="shared" si="14"/>
        <v>0</v>
      </c>
      <c r="H269" s="26">
        <f t="shared" si="13"/>
        <v>0</v>
      </c>
    </row>
    <row r="270" spans="1:8" x14ac:dyDescent="0.25">
      <c r="A270" s="42" t="str">
        <f t="shared" si="12"/>
        <v xml:space="preserve">  </v>
      </c>
      <c r="B270" s="19"/>
      <c r="C270" s="1"/>
      <c r="D270" s="1"/>
      <c r="E270" s="41"/>
      <c r="F270" s="41"/>
      <c r="G270" s="33">
        <f t="shared" si="14"/>
        <v>0</v>
      </c>
      <c r="H270" s="26">
        <f t="shared" si="13"/>
        <v>0</v>
      </c>
    </row>
    <row r="271" spans="1:8" x14ac:dyDescent="0.25">
      <c r="A271" s="42" t="str">
        <f t="shared" si="12"/>
        <v xml:space="preserve">  </v>
      </c>
      <c r="B271" s="19"/>
      <c r="C271" s="1"/>
      <c r="D271" s="1"/>
      <c r="E271" s="41"/>
      <c r="F271" s="41"/>
      <c r="G271" s="33">
        <f t="shared" si="14"/>
        <v>0</v>
      </c>
      <c r="H271" s="26">
        <f t="shared" si="13"/>
        <v>0</v>
      </c>
    </row>
    <row r="272" spans="1:8" x14ac:dyDescent="0.25">
      <c r="A272" s="42" t="str">
        <f t="shared" si="12"/>
        <v xml:space="preserve">  </v>
      </c>
      <c r="B272" s="19"/>
      <c r="C272" s="1"/>
      <c r="D272" s="1"/>
      <c r="E272" s="41"/>
      <c r="F272" s="41"/>
      <c r="G272" s="33">
        <f t="shared" si="14"/>
        <v>0</v>
      </c>
      <c r="H272" s="26">
        <f t="shared" si="13"/>
        <v>0</v>
      </c>
    </row>
    <row r="273" spans="1:8" x14ac:dyDescent="0.25">
      <c r="A273" s="42" t="str">
        <f t="shared" si="12"/>
        <v xml:space="preserve">  </v>
      </c>
      <c r="B273" s="19"/>
      <c r="C273" s="1"/>
      <c r="D273" s="1"/>
      <c r="E273" s="41"/>
      <c r="F273" s="41"/>
      <c r="G273" s="33">
        <f t="shared" si="14"/>
        <v>0</v>
      </c>
      <c r="H273" s="26">
        <f t="shared" si="13"/>
        <v>0</v>
      </c>
    </row>
    <row r="274" spans="1:8" x14ac:dyDescent="0.25">
      <c r="A274" s="42" t="str">
        <f t="shared" si="12"/>
        <v xml:space="preserve">  </v>
      </c>
      <c r="B274" s="19"/>
      <c r="C274" s="1"/>
      <c r="D274" s="1"/>
      <c r="E274" s="41"/>
      <c r="F274" s="41"/>
      <c r="G274" s="33">
        <f t="shared" si="14"/>
        <v>0</v>
      </c>
      <c r="H274" s="26">
        <f t="shared" si="13"/>
        <v>0</v>
      </c>
    </row>
    <row r="275" spans="1:8" x14ac:dyDescent="0.25">
      <c r="A275" s="42" t="str">
        <f t="shared" si="12"/>
        <v xml:space="preserve">  </v>
      </c>
      <c r="B275" s="19"/>
      <c r="C275" s="1"/>
      <c r="D275" s="1"/>
      <c r="E275" s="41"/>
      <c r="F275" s="41"/>
      <c r="G275" s="33">
        <f t="shared" si="14"/>
        <v>0</v>
      </c>
      <c r="H275" s="26">
        <f t="shared" si="13"/>
        <v>0</v>
      </c>
    </row>
    <row r="276" spans="1:8" x14ac:dyDescent="0.25">
      <c r="A276" s="42" t="str">
        <f t="shared" si="12"/>
        <v xml:space="preserve">  </v>
      </c>
      <c r="B276" s="19"/>
      <c r="C276" s="1"/>
      <c r="D276" s="1"/>
      <c r="E276" s="41"/>
      <c r="F276" s="41"/>
      <c r="G276" s="33">
        <f t="shared" si="14"/>
        <v>0</v>
      </c>
      <c r="H276" s="26">
        <f t="shared" si="13"/>
        <v>0</v>
      </c>
    </row>
    <row r="277" spans="1:8" x14ac:dyDescent="0.25">
      <c r="A277" s="42" t="str">
        <f t="shared" si="12"/>
        <v xml:space="preserve">  </v>
      </c>
      <c r="B277" s="19"/>
      <c r="C277" s="1"/>
      <c r="D277" s="1"/>
      <c r="E277" s="41"/>
      <c r="F277" s="41"/>
      <c r="G277" s="33">
        <f t="shared" si="14"/>
        <v>0</v>
      </c>
      <c r="H277" s="26">
        <f t="shared" si="13"/>
        <v>0</v>
      </c>
    </row>
    <row r="278" spans="1:8" x14ac:dyDescent="0.25">
      <c r="A278" s="42" t="str">
        <f t="shared" si="12"/>
        <v xml:space="preserve">  </v>
      </c>
      <c r="B278" s="19"/>
      <c r="C278" s="1"/>
      <c r="D278" s="1"/>
      <c r="E278" s="41"/>
      <c r="F278" s="41"/>
      <c r="G278" s="33">
        <f t="shared" si="14"/>
        <v>0</v>
      </c>
      <c r="H278" s="26">
        <f t="shared" si="13"/>
        <v>0</v>
      </c>
    </row>
    <row r="279" spans="1:8" x14ac:dyDescent="0.25">
      <c r="A279" s="42" t="str">
        <f t="shared" si="12"/>
        <v xml:space="preserve">  </v>
      </c>
      <c r="B279" s="19"/>
      <c r="C279" s="1"/>
      <c r="D279" s="1"/>
      <c r="E279" s="41"/>
      <c r="F279" s="41"/>
      <c r="G279" s="33">
        <f t="shared" si="14"/>
        <v>0</v>
      </c>
      <c r="H279" s="26">
        <f t="shared" si="13"/>
        <v>0</v>
      </c>
    </row>
    <row r="280" spans="1:8" x14ac:dyDescent="0.25">
      <c r="A280" s="42" t="str">
        <f t="shared" si="12"/>
        <v xml:space="preserve">  </v>
      </c>
      <c r="B280" s="19"/>
      <c r="C280" s="1"/>
      <c r="D280" s="1"/>
      <c r="E280" s="41"/>
      <c r="F280" s="41"/>
      <c r="G280" s="33">
        <f t="shared" si="14"/>
        <v>0</v>
      </c>
      <c r="H280" s="26">
        <f t="shared" si="13"/>
        <v>0</v>
      </c>
    </row>
    <row r="281" spans="1:8" x14ac:dyDescent="0.25">
      <c r="A281" s="42" t="str">
        <f t="shared" si="12"/>
        <v xml:space="preserve">  </v>
      </c>
      <c r="B281" s="19"/>
      <c r="C281" s="1"/>
      <c r="D281" s="1"/>
      <c r="E281" s="41"/>
      <c r="F281" s="41"/>
      <c r="G281" s="33">
        <f t="shared" si="14"/>
        <v>0</v>
      </c>
      <c r="H281" s="26">
        <f t="shared" si="13"/>
        <v>0</v>
      </c>
    </row>
    <row r="282" spans="1:8" x14ac:dyDescent="0.25">
      <c r="A282" s="42" t="str">
        <f t="shared" si="12"/>
        <v xml:space="preserve">  </v>
      </c>
      <c r="B282" s="19"/>
      <c r="C282" s="1"/>
      <c r="D282" s="1"/>
      <c r="E282" s="41"/>
      <c r="F282" s="41"/>
      <c r="G282" s="33">
        <f t="shared" si="14"/>
        <v>0</v>
      </c>
      <c r="H282" s="26">
        <f t="shared" si="13"/>
        <v>0</v>
      </c>
    </row>
    <row r="283" spans="1:8" x14ac:dyDescent="0.25">
      <c r="A283" s="42" t="str">
        <f t="shared" si="12"/>
        <v xml:space="preserve">  </v>
      </c>
      <c r="B283" s="19"/>
      <c r="C283" s="1"/>
      <c r="D283" s="1"/>
      <c r="E283" s="41"/>
      <c r="F283" s="41"/>
      <c r="G283" s="33">
        <f t="shared" si="14"/>
        <v>0</v>
      </c>
      <c r="H283" s="26">
        <f t="shared" si="13"/>
        <v>0</v>
      </c>
    </row>
    <row r="284" spans="1:8" x14ac:dyDescent="0.25">
      <c r="A284" s="42" t="str">
        <f t="shared" si="12"/>
        <v xml:space="preserve">  </v>
      </c>
      <c r="B284" s="19"/>
      <c r="C284" s="1"/>
      <c r="D284" s="1"/>
      <c r="E284" s="41"/>
      <c r="F284" s="41"/>
      <c r="G284" s="33">
        <f t="shared" si="14"/>
        <v>0</v>
      </c>
      <c r="H284" s="26">
        <f t="shared" si="13"/>
        <v>0</v>
      </c>
    </row>
    <row r="285" spans="1:8" x14ac:dyDescent="0.25">
      <c r="A285" s="42" t="str">
        <f t="shared" si="12"/>
        <v xml:space="preserve">  </v>
      </c>
      <c r="B285" s="19"/>
      <c r="C285" s="1"/>
      <c r="D285" s="1"/>
      <c r="E285" s="41"/>
      <c r="F285" s="41"/>
      <c r="G285" s="33">
        <f t="shared" si="14"/>
        <v>0</v>
      </c>
      <c r="H285" s="26">
        <f t="shared" si="13"/>
        <v>0</v>
      </c>
    </row>
    <row r="286" spans="1:8" x14ac:dyDescent="0.25">
      <c r="A286" s="42" t="str">
        <f t="shared" si="12"/>
        <v xml:space="preserve">  </v>
      </c>
      <c r="B286" s="19"/>
      <c r="C286" s="1"/>
      <c r="D286" s="1"/>
      <c r="E286" s="41"/>
      <c r="F286" s="41"/>
      <c r="G286" s="33">
        <f t="shared" si="14"/>
        <v>0</v>
      </c>
      <c r="H286" s="26">
        <f t="shared" si="13"/>
        <v>0</v>
      </c>
    </row>
    <row r="287" spans="1:8" x14ac:dyDescent="0.25">
      <c r="A287" s="42" t="str">
        <f t="shared" si="12"/>
        <v xml:space="preserve">  </v>
      </c>
      <c r="B287" s="19"/>
      <c r="C287" s="1"/>
      <c r="D287" s="1"/>
      <c r="E287" s="41"/>
      <c r="F287" s="41"/>
      <c r="G287" s="33">
        <f t="shared" si="14"/>
        <v>0</v>
      </c>
      <c r="H287" s="26">
        <f t="shared" si="13"/>
        <v>0</v>
      </c>
    </row>
    <row r="288" spans="1:8" x14ac:dyDescent="0.25">
      <c r="A288" s="42" t="str">
        <f t="shared" si="12"/>
        <v xml:space="preserve">  </v>
      </c>
      <c r="B288" s="19"/>
      <c r="C288" s="1"/>
      <c r="D288" s="1"/>
      <c r="E288" s="41"/>
      <c r="F288" s="41"/>
      <c r="G288" s="33">
        <f t="shared" si="14"/>
        <v>0</v>
      </c>
      <c r="H288" s="26">
        <f t="shared" si="13"/>
        <v>0</v>
      </c>
    </row>
    <row r="289" spans="1:8" x14ac:dyDescent="0.25">
      <c r="A289" s="42" t="str">
        <f t="shared" si="12"/>
        <v xml:space="preserve">  </v>
      </c>
      <c r="B289" s="19"/>
      <c r="C289" s="1"/>
      <c r="D289" s="1"/>
      <c r="E289" s="41"/>
      <c r="F289" s="41"/>
      <c r="G289" s="33">
        <f t="shared" si="14"/>
        <v>0</v>
      </c>
      <c r="H289" s="26">
        <f t="shared" si="13"/>
        <v>0</v>
      </c>
    </row>
    <row r="290" spans="1:8" x14ac:dyDescent="0.25">
      <c r="A290" s="42" t="str">
        <f t="shared" si="12"/>
        <v xml:space="preserve">  </v>
      </c>
      <c r="B290" s="19"/>
      <c r="C290" s="1"/>
      <c r="D290" s="1"/>
      <c r="E290" s="41"/>
      <c r="F290" s="41"/>
      <c r="G290" s="33">
        <f t="shared" si="14"/>
        <v>0</v>
      </c>
      <c r="H290" s="26">
        <f t="shared" si="13"/>
        <v>0</v>
      </c>
    </row>
    <row r="291" spans="1:8" x14ac:dyDescent="0.25">
      <c r="A291" s="42" t="str">
        <f t="shared" si="12"/>
        <v xml:space="preserve">  </v>
      </c>
      <c r="B291" s="19"/>
      <c r="C291" s="1"/>
      <c r="D291" s="1"/>
      <c r="E291" s="41"/>
      <c r="F291" s="41"/>
      <c r="G291" s="33">
        <f t="shared" si="14"/>
        <v>0</v>
      </c>
      <c r="H291" s="26">
        <f t="shared" si="13"/>
        <v>0</v>
      </c>
    </row>
    <row r="292" spans="1:8" x14ac:dyDescent="0.25">
      <c r="A292" s="42" t="str">
        <f t="shared" si="12"/>
        <v xml:space="preserve">  </v>
      </c>
      <c r="B292" s="19"/>
      <c r="C292" s="1"/>
      <c r="D292" s="1"/>
      <c r="E292" s="41"/>
      <c r="F292" s="41"/>
      <c r="G292" s="33">
        <f t="shared" si="14"/>
        <v>0</v>
      </c>
      <c r="H292" s="26">
        <f t="shared" si="13"/>
        <v>0</v>
      </c>
    </row>
    <row r="293" spans="1:8" x14ac:dyDescent="0.25">
      <c r="A293" s="42" t="str">
        <f t="shared" si="12"/>
        <v xml:space="preserve">  </v>
      </c>
      <c r="B293" s="19"/>
      <c r="C293" s="1"/>
      <c r="D293" s="1"/>
      <c r="E293" s="41"/>
      <c r="F293" s="41"/>
      <c r="G293" s="33">
        <f t="shared" si="14"/>
        <v>0</v>
      </c>
      <c r="H293" s="26">
        <f t="shared" si="13"/>
        <v>0</v>
      </c>
    </row>
    <row r="294" spans="1:8" x14ac:dyDescent="0.25">
      <c r="A294" s="42" t="str">
        <f t="shared" si="12"/>
        <v xml:space="preserve">  </v>
      </c>
      <c r="B294" s="19"/>
      <c r="C294" s="1"/>
      <c r="D294" s="1"/>
      <c r="E294" s="41"/>
      <c r="F294" s="41"/>
      <c r="G294" s="33">
        <f t="shared" si="14"/>
        <v>0</v>
      </c>
      <c r="H294" s="26">
        <f t="shared" si="13"/>
        <v>0</v>
      </c>
    </row>
    <row r="295" spans="1:8" x14ac:dyDescent="0.25">
      <c r="A295" s="42" t="str">
        <f t="shared" si="12"/>
        <v xml:space="preserve">  </v>
      </c>
      <c r="B295" s="19"/>
      <c r="C295" s="1"/>
      <c r="D295" s="1"/>
      <c r="E295" s="41"/>
      <c r="F295" s="41"/>
      <c r="G295" s="33">
        <f t="shared" si="14"/>
        <v>0</v>
      </c>
      <c r="H295" s="26">
        <f t="shared" si="13"/>
        <v>0</v>
      </c>
    </row>
    <row r="296" spans="1:8" x14ac:dyDescent="0.25">
      <c r="A296" s="42" t="str">
        <f t="shared" si="12"/>
        <v xml:space="preserve">  </v>
      </c>
      <c r="B296" s="19"/>
      <c r="C296" s="1"/>
      <c r="D296" s="1"/>
      <c r="E296" s="41"/>
      <c r="F296" s="41"/>
      <c r="G296" s="33">
        <f t="shared" si="14"/>
        <v>0</v>
      </c>
      <c r="H296" s="26">
        <f t="shared" si="13"/>
        <v>0</v>
      </c>
    </row>
    <row r="297" spans="1:8" x14ac:dyDescent="0.25">
      <c r="A297" s="42" t="str">
        <f t="shared" si="12"/>
        <v xml:space="preserve">  </v>
      </c>
      <c r="B297" s="19"/>
      <c r="C297" s="1"/>
      <c r="D297" s="1"/>
      <c r="E297" s="41"/>
      <c r="F297" s="41"/>
      <c r="G297" s="33">
        <f t="shared" si="14"/>
        <v>0</v>
      </c>
      <c r="H297" s="26">
        <f t="shared" si="13"/>
        <v>0</v>
      </c>
    </row>
    <row r="298" spans="1:8" x14ac:dyDescent="0.25">
      <c r="A298" s="42" t="str">
        <f t="shared" si="12"/>
        <v xml:space="preserve">  </v>
      </c>
      <c r="B298" s="19"/>
      <c r="C298" s="1"/>
      <c r="D298" s="1"/>
      <c r="E298" s="41"/>
      <c r="F298" s="41"/>
      <c r="G298" s="33">
        <f t="shared" si="14"/>
        <v>0</v>
      </c>
      <c r="H298" s="26">
        <f t="shared" si="13"/>
        <v>0</v>
      </c>
    </row>
    <row r="299" spans="1:8" x14ac:dyDescent="0.25">
      <c r="A299" s="42" t="str">
        <f t="shared" si="12"/>
        <v xml:space="preserve">  </v>
      </c>
      <c r="B299" s="19"/>
      <c r="C299" s="1"/>
      <c r="D299" s="1"/>
      <c r="E299" s="41"/>
      <c r="F299" s="41"/>
      <c r="G299" s="33">
        <f t="shared" si="14"/>
        <v>0</v>
      </c>
      <c r="H299" s="26">
        <f t="shared" si="13"/>
        <v>0</v>
      </c>
    </row>
    <row r="300" spans="1:8" x14ac:dyDescent="0.25">
      <c r="A300" s="42" t="str">
        <f t="shared" si="12"/>
        <v xml:space="preserve">  </v>
      </c>
      <c r="B300" s="19"/>
      <c r="C300" s="1"/>
      <c r="D300" s="1"/>
      <c r="E300" s="41"/>
      <c r="F300" s="41"/>
      <c r="G300" s="33">
        <f t="shared" si="14"/>
        <v>0</v>
      </c>
      <c r="H300" s="26">
        <f t="shared" si="13"/>
        <v>0</v>
      </c>
    </row>
    <row r="301" spans="1:8" x14ac:dyDescent="0.25">
      <c r="A301" s="42" t="str">
        <f t="shared" si="12"/>
        <v xml:space="preserve">  </v>
      </c>
      <c r="B301" s="19"/>
      <c r="C301" s="1"/>
      <c r="D301" s="1"/>
      <c r="E301" s="41"/>
      <c r="F301" s="41"/>
      <c r="G301" s="33">
        <f t="shared" si="14"/>
        <v>0</v>
      </c>
      <c r="H301" s="26">
        <f t="shared" si="13"/>
        <v>0</v>
      </c>
    </row>
  </sheetData>
  <sheetProtection formatCells="0" formatColumns="0" formatRows="0" insertColumns="0" insertRows="0" insertHyperlinks="0" deleteColumns="0" deleteRows="0" sort="0" autoFilter="0" pivotTables="0"/>
  <autoFilter ref="A1:H301" xr:uid="{00000000-0001-0000-0000-000000000000}"/>
  <phoneticPr fontId="8" type="noConversion"/>
  <conditionalFormatting sqref="C1:D1048576">
    <cfRule type="expression" dxfId="2" priority="1">
      <formula>$H1&gt;1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1"/>
  <sheetViews>
    <sheetView topLeftCell="A266" workbookViewId="0">
      <selection activeCell="F2" sqref="F2:F301"/>
    </sheetView>
  </sheetViews>
  <sheetFormatPr baseColWidth="10" defaultColWidth="8.85546875" defaultRowHeight="15" x14ac:dyDescent="0.25"/>
  <cols>
    <col min="1" max="1" width="20" style="42" customWidth="1"/>
    <col min="2" max="2" width="11.140625" bestFit="1" customWidth="1"/>
    <col min="3" max="4" width="20" customWidth="1"/>
    <col min="5" max="5" width="22.28515625" customWidth="1"/>
    <col min="6" max="6" width="12.140625" style="5" customWidth="1"/>
    <col min="7" max="7" width="8.85546875" style="5"/>
  </cols>
  <sheetData>
    <row r="1" spans="1:7" s="36" customFormat="1" ht="82.5" customHeight="1" x14ac:dyDescent="0.25">
      <c r="A1" s="50" t="s">
        <v>24</v>
      </c>
      <c r="B1" s="43" t="s">
        <v>0</v>
      </c>
      <c r="C1" s="44" t="s">
        <v>1</v>
      </c>
      <c r="D1" s="44" t="s">
        <v>2</v>
      </c>
      <c r="E1" s="48" t="s">
        <v>22</v>
      </c>
      <c r="F1" s="45" t="s">
        <v>3</v>
      </c>
      <c r="G1" s="46" t="s">
        <v>9</v>
      </c>
    </row>
    <row r="2" spans="1:7" x14ac:dyDescent="0.25">
      <c r="A2" s="42" t="str">
        <f t="shared" ref="A2:A65" si="0">CONCATENATE(D2," ",C2," ",B2)</f>
        <v xml:space="preserve">  </v>
      </c>
      <c r="B2" s="19"/>
      <c r="C2" s="1"/>
      <c r="D2" s="1"/>
      <c r="E2" s="41"/>
      <c r="F2" s="32">
        <f>(COUNTIF(E2,"Satisfaisant")*100+COUNTIF(E2,"Fragile")*50)</f>
        <v>0</v>
      </c>
      <c r="G2" s="26">
        <f t="shared" ref="G2:G65" si="1">COUNTIF(E2:E2,"Fragile")+COUNTIF(E2:E2,"À besoins")+COUNTIF(E2:E2,"pas de restitution")</f>
        <v>0</v>
      </c>
    </row>
    <row r="3" spans="1:7" x14ac:dyDescent="0.25">
      <c r="A3" s="42" t="str">
        <f t="shared" si="0"/>
        <v xml:space="preserve">  </v>
      </c>
      <c r="B3" s="19"/>
      <c r="C3" s="1"/>
      <c r="D3" s="1"/>
      <c r="E3" s="41"/>
      <c r="F3" s="32">
        <f t="shared" ref="F3:F66" si="2">(COUNTIF(E3,"Satisfaisant")*100+COUNTIF(E3,"Fragile")*50)</f>
        <v>0</v>
      </c>
      <c r="G3" s="26">
        <f t="shared" si="1"/>
        <v>0</v>
      </c>
    </row>
    <row r="4" spans="1:7" x14ac:dyDescent="0.25">
      <c r="A4" s="42" t="str">
        <f t="shared" si="0"/>
        <v xml:space="preserve">  </v>
      </c>
      <c r="B4" s="19"/>
      <c r="C4" s="1"/>
      <c r="D4" s="1"/>
      <c r="E4" s="41"/>
      <c r="F4" s="32">
        <f t="shared" si="2"/>
        <v>0</v>
      </c>
      <c r="G4" s="26">
        <f t="shared" si="1"/>
        <v>0</v>
      </c>
    </row>
    <row r="5" spans="1:7" x14ac:dyDescent="0.25">
      <c r="A5" s="42" t="str">
        <f t="shared" si="0"/>
        <v xml:space="preserve">  </v>
      </c>
      <c r="B5" s="19"/>
      <c r="C5" s="1"/>
      <c r="D5" s="1"/>
      <c r="E5" s="41"/>
      <c r="F5" s="32">
        <f t="shared" si="2"/>
        <v>0</v>
      </c>
      <c r="G5" s="26">
        <f t="shared" si="1"/>
        <v>0</v>
      </c>
    </row>
    <row r="6" spans="1:7" x14ac:dyDescent="0.25">
      <c r="A6" s="42" t="str">
        <f t="shared" si="0"/>
        <v xml:space="preserve">  </v>
      </c>
      <c r="B6" s="19"/>
      <c r="C6" s="1"/>
      <c r="D6" s="1"/>
      <c r="E6" s="41"/>
      <c r="F6" s="32">
        <f t="shared" si="2"/>
        <v>0</v>
      </c>
      <c r="G6" s="26">
        <f t="shared" si="1"/>
        <v>0</v>
      </c>
    </row>
    <row r="7" spans="1:7" x14ac:dyDescent="0.25">
      <c r="A7" s="42" t="str">
        <f t="shared" si="0"/>
        <v xml:space="preserve">  </v>
      </c>
      <c r="B7" s="19"/>
      <c r="C7" s="1"/>
      <c r="D7" s="1"/>
      <c r="E7" s="41"/>
      <c r="F7" s="32">
        <f t="shared" si="2"/>
        <v>0</v>
      </c>
      <c r="G7" s="26">
        <f t="shared" si="1"/>
        <v>0</v>
      </c>
    </row>
    <row r="8" spans="1:7" x14ac:dyDescent="0.25">
      <c r="A8" s="42" t="str">
        <f t="shared" si="0"/>
        <v xml:space="preserve">  </v>
      </c>
      <c r="B8" s="19"/>
      <c r="C8" s="1"/>
      <c r="D8" s="1"/>
      <c r="E8" s="41"/>
      <c r="F8" s="32">
        <f t="shared" si="2"/>
        <v>0</v>
      </c>
      <c r="G8" s="26">
        <f t="shared" si="1"/>
        <v>0</v>
      </c>
    </row>
    <row r="9" spans="1:7" x14ac:dyDescent="0.25">
      <c r="A9" s="42" t="str">
        <f t="shared" si="0"/>
        <v xml:space="preserve">  </v>
      </c>
      <c r="B9" s="19"/>
      <c r="C9" s="1"/>
      <c r="D9" s="1"/>
      <c r="E9" s="41"/>
      <c r="F9" s="32">
        <f t="shared" si="2"/>
        <v>0</v>
      </c>
      <c r="G9" s="26">
        <f t="shared" si="1"/>
        <v>0</v>
      </c>
    </row>
    <row r="10" spans="1:7" x14ac:dyDescent="0.25">
      <c r="A10" s="42" t="str">
        <f t="shared" si="0"/>
        <v xml:space="preserve">  </v>
      </c>
      <c r="B10" s="19"/>
      <c r="C10" s="1"/>
      <c r="D10" s="1"/>
      <c r="E10" s="41"/>
      <c r="F10" s="32">
        <f t="shared" si="2"/>
        <v>0</v>
      </c>
      <c r="G10" s="26">
        <f t="shared" si="1"/>
        <v>0</v>
      </c>
    </row>
    <row r="11" spans="1:7" x14ac:dyDescent="0.25">
      <c r="A11" s="42" t="str">
        <f t="shared" si="0"/>
        <v xml:space="preserve">  </v>
      </c>
      <c r="B11" s="19"/>
      <c r="C11" s="1"/>
      <c r="D11" s="1"/>
      <c r="E11" s="41"/>
      <c r="F11" s="32">
        <f t="shared" si="2"/>
        <v>0</v>
      </c>
      <c r="G11" s="26">
        <f t="shared" si="1"/>
        <v>0</v>
      </c>
    </row>
    <row r="12" spans="1:7" x14ac:dyDescent="0.25">
      <c r="A12" s="42" t="str">
        <f t="shared" si="0"/>
        <v xml:space="preserve">  </v>
      </c>
      <c r="B12" s="19"/>
      <c r="C12" s="1"/>
      <c r="D12" s="1"/>
      <c r="E12" s="41"/>
      <c r="F12" s="32">
        <f t="shared" si="2"/>
        <v>0</v>
      </c>
      <c r="G12" s="26">
        <f t="shared" si="1"/>
        <v>0</v>
      </c>
    </row>
    <row r="13" spans="1:7" x14ac:dyDescent="0.25">
      <c r="A13" s="42" t="str">
        <f t="shared" si="0"/>
        <v xml:space="preserve">  </v>
      </c>
      <c r="B13" s="19"/>
      <c r="C13" s="1"/>
      <c r="D13" s="1"/>
      <c r="E13" s="41"/>
      <c r="F13" s="32">
        <f t="shared" si="2"/>
        <v>0</v>
      </c>
      <c r="G13" s="26">
        <f t="shared" si="1"/>
        <v>0</v>
      </c>
    </row>
    <row r="14" spans="1:7" x14ac:dyDescent="0.25">
      <c r="A14" s="42" t="str">
        <f t="shared" si="0"/>
        <v xml:space="preserve">  </v>
      </c>
      <c r="B14" s="19"/>
      <c r="C14" s="1"/>
      <c r="D14" s="1"/>
      <c r="E14" s="41"/>
      <c r="F14" s="32">
        <f t="shared" si="2"/>
        <v>0</v>
      </c>
      <c r="G14" s="26">
        <f t="shared" si="1"/>
        <v>0</v>
      </c>
    </row>
    <row r="15" spans="1:7" x14ac:dyDescent="0.25">
      <c r="A15" s="42" t="str">
        <f t="shared" si="0"/>
        <v xml:space="preserve">  </v>
      </c>
      <c r="B15" s="19"/>
      <c r="C15" s="1"/>
      <c r="D15" s="1"/>
      <c r="E15" s="41"/>
      <c r="F15" s="32">
        <f t="shared" si="2"/>
        <v>0</v>
      </c>
      <c r="G15" s="26">
        <f t="shared" si="1"/>
        <v>0</v>
      </c>
    </row>
    <row r="16" spans="1:7" x14ac:dyDescent="0.25">
      <c r="A16" s="42" t="str">
        <f t="shared" si="0"/>
        <v xml:space="preserve">  </v>
      </c>
      <c r="B16" s="19"/>
      <c r="C16" s="1"/>
      <c r="D16" s="1"/>
      <c r="E16" s="41"/>
      <c r="F16" s="32">
        <f t="shared" si="2"/>
        <v>0</v>
      </c>
      <c r="G16" s="26">
        <f t="shared" si="1"/>
        <v>0</v>
      </c>
    </row>
    <row r="17" spans="1:7" x14ac:dyDescent="0.25">
      <c r="A17" s="42" t="str">
        <f t="shared" si="0"/>
        <v xml:space="preserve">  </v>
      </c>
      <c r="B17" s="19"/>
      <c r="C17" s="1"/>
      <c r="D17" s="1"/>
      <c r="E17" s="41"/>
      <c r="F17" s="32">
        <f t="shared" si="2"/>
        <v>0</v>
      </c>
      <c r="G17" s="26">
        <f t="shared" si="1"/>
        <v>0</v>
      </c>
    </row>
    <row r="18" spans="1:7" x14ac:dyDescent="0.25">
      <c r="A18" s="42" t="str">
        <f t="shared" si="0"/>
        <v xml:space="preserve">  </v>
      </c>
      <c r="B18" s="19"/>
      <c r="C18" s="1"/>
      <c r="D18" s="1"/>
      <c r="E18" s="41"/>
      <c r="F18" s="32">
        <f t="shared" si="2"/>
        <v>0</v>
      </c>
      <c r="G18" s="26">
        <f t="shared" si="1"/>
        <v>0</v>
      </c>
    </row>
    <row r="19" spans="1:7" x14ac:dyDescent="0.25">
      <c r="A19" s="42" t="str">
        <f t="shared" si="0"/>
        <v xml:space="preserve">  </v>
      </c>
      <c r="B19" s="19"/>
      <c r="C19" s="1"/>
      <c r="D19" s="1"/>
      <c r="E19" s="41"/>
      <c r="F19" s="32">
        <f t="shared" si="2"/>
        <v>0</v>
      </c>
      <c r="G19" s="26">
        <f t="shared" si="1"/>
        <v>0</v>
      </c>
    </row>
    <row r="20" spans="1:7" x14ac:dyDescent="0.25">
      <c r="A20" s="42" t="str">
        <f t="shared" si="0"/>
        <v xml:space="preserve">  </v>
      </c>
      <c r="B20" s="19"/>
      <c r="C20" s="1"/>
      <c r="D20" s="1"/>
      <c r="E20" s="41"/>
      <c r="F20" s="32">
        <f t="shared" si="2"/>
        <v>0</v>
      </c>
      <c r="G20" s="26">
        <f t="shared" si="1"/>
        <v>0</v>
      </c>
    </row>
    <row r="21" spans="1:7" x14ac:dyDescent="0.25">
      <c r="A21" s="42" t="str">
        <f t="shared" si="0"/>
        <v xml:space="preserve">  </v>
      </c>
      <c r="B21" s="19"/>
      <c r="C21" s="1"/>
      <c r="D21" s="1"/>
      <c r="E21" s="41"/>
      <c r="F21" s="32">
        <f t="shared" si="2"/>
        <v>0</v>
      </c>
      <c r="G21" s="26">
        <f t="shared" si="1"/>
        <v>0</v>
      </c>
    </row>
    <row r="22" spans="1:7" x14ac:dyDescent="0.25">
      <c r="A22" s="42" t="str">
        <f t="shared" si="0"/>
        <v xml:space="preserve">  </v>
      </c>
      <c r="B22" s="19"/>
      <c r="C22" s="1"/>
      <c r="D22" s="1"/>
      <c r="E22" s="41"/>
      <c r="F22" s="32">
        <f t="shared" si="2"/>
        <v>0</v>
      </c>
      <c r="G22" s="26">
        <f t="shared" si="1"/>
        <v>0</v>
      </c>
    </row>
    <row r="23" spans="1:7" x14ac:dyDescent="0.25">
      <c r="A23" s="42" t="str">
        <f t="shared" si="0"/>
        <v xml:space="preserve">  </v>
      </c>
      <c r="B23" s="19"/>
      <c r="C23" s="1"/>
      <c r="D23" s="1"/>
      <c r="E23" s="41"/>
      <c r="F23" s="32">
        <f t="shared" si="2"/>
        <v>0</v>
      </c>
      <c r="G23" s="26">
        <f t="shared" si="1"/>
        <v>0</v>
      </c>
    </row>
    <row r="24" spans="1:7" x14ac:dyDescent="0.25">
      <c r="A24" s="42" t="str">
        <f t="shared" si="0"/>
        <v xml:space="preserve">  </v>
      </c>
      <c r="B24" s="19"/>
      <c r="C24" s="1"/>
      <c r="D24" s="1"/>
      <c r="E24" s="41"/>
      <c r="F24" s="32">
        <f t="shared" si="2"/>
        <v>0</v>
      </c>
      <c r="G24" s="26">
        <f t="shared" si="1"/>
        <v>0</v>
      </c>
    </row>
    <row r="25" spans="1:7" x14ac:dyDescent="0.25">
      <c r="A25" s="42" t="str">
        <f t="shared" si="0"/>
        <v xml:space="preserve">  </v>
      </c>
      <c r="B25" s="19"/>
      <c r="C25" s="1"/>
      <c r="D25" s="1"/>
      <c r="E25" s="41"/>
      <c r="F25" s="32">
        <f t="shared" si="2"/>
        <v>0</v>
      </c>
      <c r="G25" s="26">
        <f t="shared" si="1"/>
        <v>0</v>
      </c>
    </row>
    <row r="26" spans="1:7" x14ac:dyDescent="0.25">
      <c r="A26" s="42" t="str">
        <f t="shared" si="0"/>
        <v xml:space="preserve">  </v>
      </c>
      <c r="B26" s="19"/>
      <c r="C26" s="1"/>
      <c r="D26" s="1"/>
      <c r="E26" s="41"/>
      <c r="F26" s="32">
        <f t="shared" si="2"/>
        <v>0</v>
      </c>
      <c r="G26" s="26">
        <f t="shared" si="1"/>
        <v>0</v>
      </c>
    </row>
    <row r="27" spans="1:7" x14ac:dyDescent="0.25">
      <c r="A27" s="42" t="str">
        <f t="shared" si="0"/>
        <v xml:space="preserve">  </v>
      </c>
      <c r="B27" s="19"/>
      <c r="C27" s="1"/>
      <c r="D27" s="1"/>
      <c r="E27" s="41"/>
      <c r="F27" s="32">
        <f t="shared" si="2"/>
        <v>0</v>
      </c>
      <c r="G27" s="26">
        <f t="shared" si="1"/>
        <v>0</v>
      </c>
    </row>
    <row r="28" spans="1:7" x14ac:dyDescent="0.25">
      <c r="A28" s="42" t="str">
        <f t="shared" si="0"/>
        <v xml:space="preserve">  </v>
      </c>
      <c r="B28" s="19"/>
      <c r="C28" s="1"/>
      <c r="D28" s="1"/>
      <c r="E28" s="41"/>
      <c r="F28" s="32">
        <f t="shared" si="2"/>
        <v>0</v>
      </c>
      <c r="G28" s="26">
        <f t="shared" si="1"/>
        <v>0</v>
      </c>
    </row>
    <row r="29" spans="1:7" x14ac:dyDescent="0.25">
      <c r="A29" s="42" t="str">
        <f t="shared" si="0"/>
        <v xml:space="preserve">  </v>
      </c>
      <c r="B29" s="19"/>
      <c r="C29" s="1"/>
      <c r="D29" s="1"/>
      <c r="E29" s="41"/>
      <c r="F29" s="32">
        <f t="shared" si="2"/>
        <v>0</v>
      </c>
      <c r="G29" s="26">
        <f t="shared" si="1"/>
        <v>0</v>
      </c>
    </row>
    <row r="30" spans="1:7" x14ac:dyDescent="0.25">
      <c r="A30" s="42" t="str">
        <f t="shared" si="0"/>
        <v xml:space="preserve">  </v>
      </c>
      <c r="B30" s="19"/>
      <c r="C30" s="1"/>
      <c r="D30" s="1"/>
      <c r="E30" s="41"/>
      <c r="F30" s="32">
        <f t="shared" si="2"/>
        <v>0</v>
      </c>
      <c r="G30" s="26">
        <f t="shared" si="1"/>
        <v>0</v>
      </c>
    </row>
    <row r="31" spans="1:7" x14ac:dyDescent="0.25">
      <c r="A31" s="42" t="str">
        <f t="shared" si="0"/>
        <v xml:space="preserve">  </v>
      </c>
      <c r="B31" s="19"/>
      <c r="C31" s="1"/>
      <c r="D31" s="1"/>
      <c r="E31" s="41"/>
      <c r="F31" s="32">
        <f t="shared" si="2"/>
        <v>0</v>
      </c>
      <c r="G31" s="26">
        <f t="shared" si="1"/>
        <v>0</v>
      </c>
    </row>
    <row r="32" spans="1:7" x14ac:dyDescent="0.25">
      <c r="A32" s="42" t="str">
        <f t="shared" si="0"/>
        <v xml:space="preserve">  </v>
      </c>
      <c r="B32" s="19"/>
      <c r="C32" s="1"/>
      <c r="D32" s="1"/>
      <c r="E32" s="41"/>
      <c r="F32" s="32">
        <f t="shared" si="2"/>
        <v>0</v>
      </c>
      <c r="G32" s="26">
        <f t="shared" si="1"/>
        <v>0</v>
      </c>
    </row>
    <row r="33" spans="1:7" x14ac:dyDescent="0.25">
      <c r="A33" s="42" t="str">
        <f t="shared" si="0"/>
        <v xml:space="preserve">  </v>
      </c>
      <c r="B33" s="19"/>
      <c r="C33" s="1"/>
      <c r="D33" s="1"/>
      <c r="E33" s="41"/>
      <c r="F33" s="32">
        <f t="shared" si="2"/>
        <v>0</v>
      </c>
      <c r="G33" s="26">
        <f t="shared" si="1"/>
        <v>0</v>
      </c>
    </row>
    <row r="34" spans="1:7" x14ac:dyDescent="0.25">
      <c r="A34" s="42" t="str">
        <f t="shared" si="0"/>
        <v xml:space="preserve">  </v>
      </c>
      <c r="B34" s="19"/>
      <c r="C34" s="1"/>
      <c r="D34" s="1"/>
      <c r="E34" s="41"/>
      <c r="F34" s="32">
        <f t="shared" si="2"/>
        <v>0</v>
      </c>
      <c r="G34" s="26">
        <f t="shared" si="1"/>
        <v>0</v>
      </c>
    </row>
    <row r="35" spans="1:7" x14ac:dyDescent="0.25">
      <c r="A35" s="42" t="str">
        <f t="shared" si="0"/>
        <v xml:space="preserve">  </v>
      </c>
      <c r="B35" s="19"/>
      <c r="C35" s="1"/>
      <c r="D35" s="1"/>
      <c r="E35" s="41"/>
      <c r="F35" s="32">
        <f t="shared" si="2"/>
        <v>0</v>
      </c>
      <c r="G35" s="26">
        <f t="shared" si="1"/>
        <v>0</v>
      </c>
    </row>
    <row r="36" spans="1:7" x14ac:dyDescent="0.25">
      <c r="A36" s="42" t="str">
        <f t="shared" si="0"/>
        <v xml:space="preserve">  </v>
      </c>
      <c r="B36" s="19"/>
      <c r="C36" s="1"/>
      <c r="D36" s="1"/>
      <c r="E36" s="41"/>
      <c r="F36" s="32">
        <f t="shared" si="2"/>
        <v>0</v>
      </c>
      <c r="G36" s="26">
        <f t="shared" si="1"/>
        <v>0</v>
      </c>
    </row>
    <row r="37" spans="1:7" x14ac:dyDescent="0.25">
      <c r="A37" s="42" t="str">
        <f t="shared" si="0"/>
        <v xml:space="preserve">  </v>
      </c>
      <c r="B37" s="19"/>
      <c r="C37" s="1"/>
      <c r="D37" s="1"/>
      <c r="E37" s="41"/>
      <c r="F37" s="32">
        <f t="shared" si="2"/>
        <v>0</v>
      </c>
      <c r="G37" s="26">
        <f t="shared" si="1"/>
        <v>0</v>
      </c>
    </row>
    <row r="38" spans="1:7" x14ac:dyDescent="0.25">
      <c r="A38" s="42" t="str">
        <f t="shared" si="0"/>
        <v xml:space="preserve">  </v>
      </c>
      <c r="B38" s="19"/>
      <c r="C38" s="1"/>
      <c r="D38" s="1"/>
      <c r="E38" s="41"/>
      <c r="F38" s="32">
        <f t="shared" si="2"/>
        <v>0</v>
      </c>
      <c r="G38" s="26">
        <f t="shared" si="1"/>
        <v>0</v>
      </c>
    </row>
    <row r="39" spans="1:7" x14ac:dyDescent="0.25">
      <c r="A39" s="42" t="str">
        <f t="shared" si="0"/>
        <v xml:space="preserve">  </v>
      </c>
      <c r="B39" s="19"/>
      <c r="C39" s="1"/>
      <c r="D39" s="1"/>
      <c r="E39" s="41"/>
      <c r="F39" s="32">
        <f t="shared" si="2"/>
        <v>0</v>
      </c>
      <c r="G39" s="26">
        <f t="shared" si="1"/>
        <v>0</v>
      </c>
    </row>
    <row r="40" spans="1:7" x14ac:dyDescent="0.25">
      <c r="A40" s="42" t="str">
        <f t="shared" si="0"/>
        <v xml:space="preserve">  </v>
      </c>
      <c r="B40" s="19"/>
      <c r="C40" s="1"/>
      <c r="D40" s="1"/>
      <c r="E40" s="41"/>
      <c r="F40" s="32">
        <f t="shared" si="2"/>
        <v>0</v>
      </c>
      <c r="G40" s="26">
        <f t="shared" si="1"/>
        <v>0</v>
      </c>
    </row>
    <row r="41" spans="1:7" x14ac:dyDescent="0.25">
      <c r="A41" s="42" t="str">
        <f t="shared" si="0"/>
        <v xml:space="preserve">  </v>
      </c>
      <c r="B41" s="19"/>
      <c r="C41" s="1"/>
      <c r="D41" s="1"/>
      <c r="E41" s="41"/>
      <c r="F41" s="32">
        <f t="shared" si="2"/>
        <v>0</v>
      </c>
      <c r="G41" s="26">
        <f t="shared" si="1"/>
        <v>0</v>
      </c>
    </row>
    <row r="42" spans="1:7" x14ac:dyDescent="0.25">
      <c r="A42" s="42" t="str">
        <f t="shared" si="0"/>
        <v xml:space="preserve">  </v>
      </c>
      <c r="B42" s="19"/>
      <c r="C42" s="1"/>
      <c r="D42" s="1"/>
      <c r="E42" s="41"/>
      <c r="F42" s="32">
        <f t="shared" si="2"/>
        <v>0</v>
      </c>
      <c r="G42" s="26">
        <f t="shared" si="1"/>
        <v>0</v>
      </c>
    </row>
    <row r="43" spans="1:7" x14ac:dyDescent="0.25">
      <c r="A43" s="42" t="str">
        <f t="shared" si="0"/>
        <v xml:space="preserve">  </v>
      </c>
      <c r="B43" s="19"/>
      <c r="C43" s="1"/>
      <c r="D43" s="1"/>
      <c r="E43" s="41"/>
      <c r="F43" s="32">
        <f t="shared" si="2"/>
        <v>0</v>
      </c>
      <c r="G43" s="26">
        <f t="shared" si="1"/>
        <v>0</v>
      </c>
    </row>
    <row r="44" spans="1:7" x14ac:dyDescent="0.25">
      <c r="A44" s="42" t="str">
        <f t="shared" si="0"/>
        <v xml:space="preserve">  </v>
      </c>
      <c r="B44" s="19"/>
      <c r="C44" s="1"/>
      <c r="D44" s="1"/>
      <c r="E44" s="41"/>
      <c r="F44" s="32">
        <f t="shared" si="2"/>
        <v>0</v>
      </c>
      <c r="G44" s="26">
        <f t="shared" si="1"/>
        <v>0</v>
      </c>
    </row>
    <row r="45" spans="1:7" x14ac:dyDescent="0.25">
      <c r="A45" s="42" t="str">
        <f t="shared" si="0"/>
        <v xml:space="preserve">  </v>
      </c>
      <c r="B45" s="19"/>
      <c r="C45" s="1"/>
      <c r="D45" s="1"/>
      <c r="E45" s="41"/>
      <c r="F45" s="32">
        <f t="shared" si="2"/>
        <v>0</v>
      </c>
      <c r="G45" s="26">
        <f t="shared" si="1"/>
        <v>0</v>
      </c>
    </row>
    <row r="46" spans="1:7" x14ac:dyDescent="0.25">
      <c r="A46" s="42" t="str">
        <f t="shared" si="0"/>
        <v xml:space="preserve">  </v>
      </c>
      <c r="B46" s="19"/>
      <c r="C46" s="1"/>
      <c r="D46" s="1"/>
      <c r="E46" s="41"/>
      <c r="F46" s="32">
        <f t="shared" si="2"/>
        <v>0</v>
      </c>
      <c r="G46" s="26">
        <f t="shared" si="1"/>
        <v>0</v>
      </c>
    </row>
    <row r="47" spans="1:7" x14ac:dyDescent="0.25">
      <c r="A47" s="42" t="str">
        <f t="shared" si="0"/>
        <v xml:space="preserve">  </v>
      </c>
      <c r="B47" s="19"/>
      <c r="C47" s="1"/>
      <c r="D47" s="1"/>
      <c r="E47" s="41"/>
      <c r="F47" s="32">
        <f t="shared" si="2"/>
        <v>0</v>
      </c>
      <c r="G47" s="26">
        <f t="shared" si="1"/>
        <v>0</v>
      </c>
    </row>
    <row r="48" spans="1:7" x14ac:dyDescent="0.25">
      <c r="A48" s="42" t="str">
        <f t="shared" si="0"/>
        <v xml:space="preserve">  </v>
      </c>
      <c r="B48" s="19"/>
      <c r="C48" s="1"/>
      <c r="D48" s="1"/>
      <c r="E48" s="41"/>
      <c r="F48" s="32">
        <f t="shared" si="2"/>
        <v>0</v>
      </c>
      <c r="G48" s="26">
        <f t="shared" si="1"/>
        <v>0</v>
      </c>
    </row>
    <row r="49" spans="1:7" x14ac:dyDescent="0.25">
      <c r="A49" s="42" t="str">
        <f t="shared" si="0"/>
        <v xml:space="preserve">  </v>
      </c>
      <c r="B49" s="19"/>
      <c r="C49" s="1"/>
      <c r="D49" s="1"/>
      <c r="E49" s="41"/>
      <c r="F49" s="32">
        <f t="shared" si="2"/>
        <v>0</v>
      </c>
      <c r="G49" s="26">
        <f t="shared" si="1"/>
        <v>0</v>
      </c>
    </row>
    <row r="50" spans="1:7" x14ac:dyDescent="0.25">
      <c r="A50" s="42" t="str">
        <f t="shared" si="0"/>
        <v xml:space="preserve">  </v>
      </c>
      <c r="B50" s="19"/>
      <c r="C50" s="1"/>
      <c r="D50" s="1"/>
      <c r="E50" s="41"/>
      <c r="F50" s="32">
        <f t="shared" si="2"/>
        <v>0</v>
      </c>
      <c r="G50" s="26">
        <f t="shared" si="1"/>
        <v>0</v>
      </c>
    </row>
    <row r="51" spans="1:7" x14ac:dyDescent="0.25">
      <c r="A51" s="42" t="str">
        <f t="shared" si="0"/>
        <v xml:space="preserve">  </v>
      </c>
      <c r="B51" s="19"/>
      <c r="C51" s="1"/>
      <c r="D51" s="1"/>
      <c r="E51" s="41"/>
      <c r="F51" s="32">
        <f t="shared" si="2"/>
        <v>0</v>
      </c>
      <c r="G51" s="26">
        <f t="shared" si="1"/>
        <v>0</v>
      </c>
    </row>
    <row r="52" spans="1:7" x14ac:dyDescent="0.25">
      <c r="A52" s="42" t="str">
        <f t="shared" si="0"/>
        <v xml:space="preserve">  </v>
      </c>
      <c r="B52" s="19"/>
      <c r="C52" s="1"/>
      <c r="D52" s="1"/>
      <c r="E52" s="41"/>
      <c r="F52" s="32">
        <f t="shared" si="2"/>
        <v>0</v>
      </c>
      <c r="G52" s="26">
        <f t="shared" si="1"/>
        <v>0</v>
      </c>
    </row>
    <row r="53" spans="1:7" x14ac:dyDescent="0.25">
      <c r="A53" s="42" t="str">
        <f t="shared" si="0"/>
        <v xml:space="preserve">  </v>
      </c>
      <c r="B53" s="19"/>
      <c r="C53" s="1"/>
      <c r="D53" s="1"/>
      <c r="E53" s="41"/>
      <c r="F53" s="32">
        <f t="shared" si="2"/>
        <v>0</v>
      </c>
      <c r="G53" s="26">
        <f t="shared" si="1"/>
        <v>0</v>
      </c>
    </row>
    <row r="54" spans="1:7" x14ac:dyDescent="0.25">
      <c r="A54" s="42" t="str">
        <f t="shared" si="0"/>
        <v xml:space="preserve">  </v>
      </c>
      <c r="B54" s="19"/>
      <c r="C54" s="1"/>
      <c r="D54" s="1"/>
      <c r="E54" s="41"/>
      <c r="F54" s="32">
        <f t="shared" si="2"/>
        <v>0</v>
      </c>
      <c r="G54" s="26">
        <f t="shared" si="1"/>
        <v>0</v>
      </c>
    </row>
    <row r="55" spans="1:7" x14ac:dyDescent="0.25">
      <c r="A55" s="42" t="str">
        <f t="shared" si="0"/>
        <v xml:space="preserve">  </v>
      </c>
      <c r="B55" s="19"/>
      <c r="C55" s="1"/>
      <c r="D55" s="1"/>
      <c r="E55" s="41"/>
      <c r="F55" s="32">
        <f t="shared" si="2"/>
        <v>0</v>
      </c>
      <c r="G55" s="26">
        <f t="shared" si="1"/>
        <v>0</v>
      </c>
    </row>
    <row r="56" spans="1:7" x14ac:dyDescent="0.25">
      <c r="A56" s="42" t="str">
        <f t="shared" si="0"/>
        <v xml:space="preserve">  </v>
      </c>
      <c r="B56" s="19"/>
      <c r="C56" s="1"/>
      <c r="D56" s="1"/>
      <c r="E56" s="41"/>
      <c r="F56" s="32">
        <f t="shared" si="2"/>
        <v>0</v>
      </c>
      <c r="G56" s="26">
        <f t="shared" si="1"/>
        <v>0</v>
      </c>
    </row>
    <row r="57" spans="1:7" x14ac:dyDescent="0.25">
      <c r="A57" s="42" t="str">
        <f t="shared" si="0"/>
        <v xml:space="preserve">  </v>
      </c>
      <c r="B57" s="19"/>
      <c r="C57" s="1"/>
      <c r="D57" s="1"/>
      <c r="E57" s="41"/>
      <c r="F57" s="32">
        <f t="shared" si="2"/>
        <v>0</v>
      </c>
      <c r="G57" s="26">
        <f t="shared" si="1"/>
        <v>0</v>
      </c>
    </row>
    <row r="58" spans="1:7" x14ac:dyDescent="0.25">
      <c r="A58" s="42" t="str">
        <f t="shared" si="0"/>
        <v xml:space="preserve">  </v>
      </c>
      <c r="B58" s="19"/>
      <c r="C58" s="1"/>
      <c r="D58" s="1"/>
      <c r="E58" s="41"/>
      <c r="F58" s="32">
        <f t="shared" si="2"/>
        <v>0</v>
      </c>
      <c r="G58" s="26">
        <f t="shared" si="1"/>
        <v>0</v>
      </c>
    </row>
    <row r="59" spans="1:7" x14ac:dyDescent="0.25">
      <c r="A59" s="42" t="str">
        <f t="shared" si="0"/>
        <v xml:space="preserve">  </v>
      </c>
      <c r="B59" s="19"/>
      <c r="C59" s="1"/>
      <c r="D59" s="1"/>
      <c r="E59" s="41"/>
      <c r="F59" s="32">
        <f t="shared" si="2"/>
        <v>0</v>
      </c>
      <c r="G59" s="26">
        <f t="shared" si="1"/>
        <v>0</v>
      </c>
    </row>
    <row r="60" spans="1:7" x14ac:dyDescent="0.25">
      <c r="A60" s="42" t="str">
        <f t="shared" si="0"/>
        <v xml:space="preserve">  </v>
      </c>
      <c r="B60" s="19"/>
      <c r="C60" s="1"/>
      <c r="D60" s="1"/>
      <c r="E60" s="41"/>
      <c r="F60" s="32">
        <f t="shared" si="2"/>
        <v>0</v>
      </c>
      <c r="G60" s="26">
        <f t="shared" si="1"/>
        <v>0</v>
      </c>
    </row>
    <row r="61" spans="1:7" x14ac:dyDescent="0.25">
      <c r="A61" s="42" t="str">
        <f t="shared" si="0"/>
        <v xml:space="preserve">  </v>
      </c>
      <c r="B61" s="19"/>
      <c r="C61" s="1"/>
      <c r="D61" s="1"/>
      <c r="E61" s="41"/>
      <c r="F61" s="32">
        <f t="shared" si="2"/>
        <v>0</v>
      </c>
      <c r="G61" s="26">
        <f t="shared" si="1"/>
        <v>0</v>
      </c>
    </row>
    <row r="62" spans="1:7" x14ac:dyDescent="0.25">
      <c r="A62" s="42" t="str">
        <f t="shared" si="0"/>
        <v xml:space="preserve">  </v>
      </c>
      <c r="B62" s="19"/>
      <c r="C62" s="1"/>
      <c r="D62" s="1"/>
      <c r="E62" s="41"/>
      <c r="F62" s="32">
        <f t="shared" si="2"/>
        <v>0</v>
      </c>
      <c r="G62" s="26">
        <f t="shared" si="1"/>
        <v>0</v>
      </c>
    </row>
    <row r="63" spans="1:7" x14ac:dyDescent="0.25">
      <c r="A63" s="42" t="str">
        <f t="shared" si="0"/>
        <v xml:space="preserve">  </v>
      </c>
      <c r="B63" s="19"/>
      <c r="C63" s="1"/>
      <c r="D63" s="1"/>
      <c r="E63" s="41"/>
      <c r="F63" s="32">
        <f t="shared" si="2"/>
        <v>0</v>
      </c>
      <c r="G63" s="26">
        <f t="shared" si="1"/>
        <v>0</v>
      </c>
    </row>
    <row r="64" spans="1:7" x14ac:dyDescent="0.25">
      <c r="A64" s="42" t="str">
        <f t="shared" si="0"/>
        <v xml:space="preserve">  </v>
      </c>
      <c r="B64" s="19"/>
      <c r="C64" s="1"/>
      <c r="D64" s="1"/>
      <c r="E64" s="41"/>
      <c r="F64" s="32">
        <f t="shared" si="2"/>
        <v>0</v>
      </c>
      <c r="G64" s="26">
        <f t="shared" si="1"/>
        <v>0</v>
      </c>
    </row>
    <row r="65" spans="1:7" x14ac:dyDescent="0.25">
      <c r="A65" s="42" t="str">
        <f t="shared" si="0"/>
        <v xml:space="preserve">  </v>
      </c>
      <c r="B65" s="19"/>
      <c r="C65" s="1"/>
      <c r="D65" s="1"/>
      <c r="E65" s="41"/>
      <c r="F65" s="32">
        <f t="shared" si="2"/>
        <v>0</v>
      </c>
      <c r="G65" s="26">
        <f t="shared" si="1"/>
        <v>0</v>
      </c>
    </row>
    <row r="66" spans="1:7" x14ac:dyDescent="0.25">
      <c r="A66" s="42" t="str">
        <f t="shared" ref="A66:A129" si="3">CONCATENATE(D66," ",C66," ",B66)</f>
        <v xml:space="preserve">  </v>
      </c>
      <c r="B66" s="19"/>
      <c r="C66" s="1"/>
      <c r="D66" s="1"/>
      <c r="E66" s="41"/>
      <c r="F66" s="32">
        <f t="shared" si="2"/>
        <v>0</v>
      </c>
      <c r="G66" s="26">
        <f t="shared" ref="G66:G129" si="4">COUNTIF(E66:E66,"Fragile")+COUNTIF(E66:E66,"À besoins")+COUNTIF(E66:E66,"pas de restitution")</f>
        <v>0</v>
      </c>
    </row>
    <row r="67" spans="1:7" x14ac:dyDescent="0.25">
      <c r="A67" s="42" t="str">
        <f t="shared" si="3"/>
        <v xml:space="preserve">  </v>
      </c>
      <c r="B67" s="19"/>
      <c r="C67" s="1"/>
      <c r="D67" s="1"/>
      <c r="E67" s="41"/>
      <c r="F67" s="32">
        <f t="shared" ref="F67:F130" si="5">(COUNTIF(E67,"Satisfaisant")*100+COUNTIF(E67,"Fragile")*50)</f>
        <v>0</v>
      </c>
      <c r="G67" s="26">
        <f t="shared" si="4"/>
        <v>0</v>
      </c>
    </row>
    <row r="68" spans="1:7" x14ac:dyDescent="0.25">
      <c r="A68" s="42" t="str">
        <f t="shared" si="3"/>
        <v xml:space="preserve">  </v>
      </c>
      <c r="B68" s="19"/>
      <c r="C68" s="1"/>
      <c r="D68" s="1"/>
      <c r="E68" s="41"/>
      <c r="F68" s="32">
        <f t="shared" si="5"/>
        <v>0</v>
      </c>
      <c r="G68" s="26">
        <f t="shared" si="4"/>
        <v>0</v>
      </c>
    </row>
    <row r="69" spans="1:7" x14ac:dyDescent="0.25">
      <c r="A69" s="42" t="str">
        <f t="shared" si="3"/>
        <v xml:space="preserve">  </v>
      </c>
      <c r="B69" s="19"/>
      <c r="C69" s="1"/>
      <c r="D69" s="1"/>
      <c r="E69" s="41"/>
      <c r="F69" s="32">
        <f t="shared" si="5"/>
        <v>0</v>
      </c>
      <c r="G69" s="26">
        <f t="shared" si="4"/>
        <v>0</v>
      </c>
    </row>
    <row r="70" spans="1:7" x14ac:dyDescent="0.25">
      <c r="A70" s="42" t="str">
        <f t="shared" si="3"/>
        <v xml:space="preserve">  </v>
      </c>
      <c r="B70" s="19"/>
      <c r="C70" s="1"/>
      <c r="D70" s="1"/>
      <c r="E70" s="41"/>
      <c r="F70" s="32">
        <f t="shared" si="5"/>
        <v>0</v>
      </c>
      <c r="G70" s="26">
        <f t="shared" si="4"/>
        <v>0</v>
      </c>
    </row>
    <row r="71" spans="1:7" x14ac:dyDescent="0.25">
      <c r="A71" s="42" t="str">
        <f t="shared" si="3"/>
        <v xml:space="preserve">  </v>
      </c>
      <c r="B71" s="19"/>
      <c r="C71" s="1"/>
      <c r="D71" s="1"/>
      <c r="E71" s="41"/>
      <c r="F71" s="32">
        <f t="shared" si="5"/>
        <v>0</v>
      </c>
      <c r="G71" s="26">
        <f t="shared" si="4"/>
        <v>0</v>
      </c>
    </row>
    <row r="72" spans="1:7" x14ac:dyDescent="0.25">
      <c r="A72" s="42" t="str">
        <f t="shared" si="3"/>
        <v xml:space="preserve">  </v>
      </c>
      <c r="B72" s="19"/>
      <c r="C72" s="1"/>
      <c r="D72" s="1"/>
      <c r="E72" s="41"/>
      <c r="F72" s="32">
        <f t="shared" si="5"/>
        <v>0</v>
      </c>
      <c r="G72" s="26">
        <f t="shared" si="4"/>
        <v>0</v>
      </c>
    </row>
    <row r="73" spans="1:7" x14ac:dyDescent="0.25">
      <c r="A73" s="42" t="str">
        <f t="shared" si="3"/>
        <v xml:space="preserve">  </v>
      </c>
      <c r="B73" s="19"/>
      <c r="C73" s="1"/>
      <c r="D73" s="1"/>
      <c r="E73" s="41"/>
      <c r="F73" s="32">
        <f t="shared" si="5"/>
        <v>0</v>
      </c>
      <c r="G73" s="26">
        <f t="shared" si="4"/>
        <v>0</v>
      </c>
    </row>
    <row r="74" spans="1:7" x14ac:dyDescent="0.25">
      <c r="A74" s="42" t="str">
        <f t="shared" si="3"/>
        <v xml:space="preserve">  </v>
      </c>
      <c r="B74" s="19"/>
      <c r="C74" s="1"/>
      <c r="D74" s="1"/>
      <c r="E74" s="41"/>
      <c r="F74" s="32">
        <f t="shared" si="5"/>
        <v>0</v>
      </c>
      <c r="G74" s="26">
        <f t="shared" si="4"/>
        <v>0</v>
      </c>
    </row>
    <row r="75" spans="1:7" x14ac:dyDescent="0.25">
      <c r="A75" s="42" t="str">
        <f t="shared" si="3"/>
        <v xml:space="preserve">  </v>
      </c>
      <c r="B75" s="19"/>
      <c r="C75" s="1"/>
      <c r="D75" s="1"/>
      <c r="E75" s="41"/>
      <c r="F75" s="32">
        <f t="shared" si="5"/>
        <v>0</v>
      </c>
      <c r="G75" s="26">
        <f t="shared" si="4"/>
        <v>0</v>
      </c>
    </row>
    <row r="76" spans="1:7" x14ac:dyDescent="0.25">
      <c r="A76" s="42" t="str">
        <f t="shared" si="3"/>
        <v xml:space="preserve">  </v>
      </c>
      <c r="B76" s="19"/>
      <c r="C76" s="1"/>
      <c r="D76" s="1"/>
      <c r="E76" s="41"/>
      <c r="F76" s="32">
        <f t="shared" si="5"/>
        <v>0</v>
      </c>
      <c r="G76" s="26">
        <f t="shared" si="4"/>
        <v>0</v>
      </c>
    </row>
    <row r="77" spans="1:7" x14ac:dyDescent="0.25">
      <c r="A77" s="42" t="str">
        <f t="shared" si="3"/>
        <v xml:space="preserve">  </v>
      </c>
      <c r="B77" s="19"/>
      <c r="C77" s="1"/>
      <c r="D77" s="1"/>
      <c r="E77" s="41"/>
      <c r="F77" s="32">
        <f t="shared" si="5"/>
        <v>0</v>
      </c>
      <c r="G77" s="26">
        <f t="shared" si="4"/>
        <v>0</v>
      </c>
    </row>
    <row r="78" spans="1:7" x14ac:dyDescent="0.25">
      <c r="A78" s="42" t="str">
        <f t="shared" si="3"/>
        <v xml:space="preserve">  </v>
      </c>
      <c r="B78" s="19"/>
      <c r="C78" s="1"/>
      <c r="D78" s="1"/>
      <c r="E78" s="41"/>
      <c r="F78" s="32">
        <f t="shared" si="5"/>
        <v>0</v>
      </c>
      <c r="G78" s="26">
        <f t="shared" si="4"/>
        <v>0</v>
      </c>
    </row>
    <row r="79" spans="1:7" x14ac:dyDescent="0.25">
      <c r="A79" s="42" t="str">
        <f t="shared" si="3"/>
        <v xml:space="preserve">  </v>
      </c>
      <c r="B79" s="19"/>
      <c r="C79" s="1"/>
      <c r="D79" s="1"/>
      <c r="E79" s="41"/>
      <c r="F79" s="32">
        <f t="shared" si="5"/>
        <v>0</v>
      </c>
      <c r="G79" s="26">
        <f t="shared" si="4"/>
        <v>0</v>
      </c>
    </row>
    <row r="80" spans="1:7" x14ac:dyDescent="0.25">
      <c r="A80" s="42" t="str">
        <f t="shared" si="3"/>
        <v xml:space="preserve">  </v>
      </c>
      <c r="B80" s="19"/>
      <c r="C80" s="1"/>
      <c r="D80" s="1"/>
      <c r="E80" s="41"/>
      <c r="F80" s="32">
        <f t="shared" si="5"/>
        <v>0</v>
      </c>
      <c r="G80" s="26">
        <f t="shared" si="4"/>
        <v>0</v>
      </c>
    </row>
    <row r="81" spans="1:7" x14ac:dyDescent="0.25">
      <c r="A81" s="42" t="str">
        <f t="shared" si="3"/>
        <v xml:space="preserve">  </v>
      </c>
      <c r="B81" s="19"/>
      <c r="C81" s="1"/>
      <c r="D81" s="1"/>
      <c r="E81" s="41"/>
      <c r="F81" s="32">
        <f t="shared" si="5"/>
        <v>0</v>
      </c>
      <c r="G81" s="26">
        <f t="shared" si="4"/>
        <v>0</v>
      </c>
    </row>
    <row r="82" spans="1:7" x14ac:dyDescent="0.25">
      <c r="A82" s="42" t="str">
        <f t="shared" si="3"/>
        <v xml:space="preserve">  </v>
      </c>
      <c r="B82" s="19"/>
      <c r="C82" s="1"/>
      <c r="D82" s="1"/>
      <c r="E82" s="41"/>
      <c r="F82" s="32">
        <f t="shared" si="5"/>
        <v>0</v>
      </c>
      <c r="G82" s="26">
        <f t="shared" si="4"/>
        <v>0</v>
      </c>
    </row>
    <row r="83" spans="1:7" x14ac:dyDescent="0.25">
      <c r="A83" s="42" t="str">
        <f t="shared" si="3"/>
        <v xml:space="preserve">  </v>
      </c>
      <c r="B83" s="19"/>
      <c r="C83" s="1"/>
      <c r="D83" s="1"/>
      <c r="E83" s="41"/>
      <c r="F83" s="32">
        <f t="shared" si="5"/>
        <v>0</v>
      </c>
      <c r="G83" s="26">
        <f t="shared" si="4"/>
        <v>0</v>
      </c>
    </row>
    <row r="84" spans="1:7" x14ac:dyDescent="0.25">
      <c r="A84" s="42" t="str">
        <f t="shared" si="3"/>
        <v xml:space="preserve">  </v>
      </c>
      <c r="B84" s="19"/>
      <c r="C84" s="1"/>
      <c r="D84" s="1"/>
      <c r="E84" s="41"/>
      <c r="F84" s="32">
        <f t="shared" si="5"/>
        <v>0</v>
      </c>
      <c r="G84" s="26">
        <f t="shared" si="4"/>
        <v>0</v>
      </c>
    </row>
    <row r="85" spans="1:7" x14ac:dyDescent="0.25">
      <c r="A85" s="42" t="str">
        <f t="shared" si="3"/>
        <v xml:space="preserve">  </v>
      </c>
      <c r="B85" s="19"/>
      <c r="C85" s="1"/>
      <c r="D85" s="1"/>
      <c r="E85" s="41"/>
      <c r="F85" s="32">
        <f t="shared" si="5"/>
        <v>0</v>
      </c>
      <c r="G85" s="26">
        <f t="shared" si="4"/>
        <v>0</v>
      </c>
    </row>
    <row r="86" spans="1:7" x14ac:dyDescent="0.25">
      <c r="A86" s="42" t="str">
        <f t="shared" si="3"/>
        <v xml:space="preserve">  </v>
      </c>
      <c r="B86" s="19"/>
      <c r="C86" s="1"/>
      <c r="D86" s="1"/>
      <c r="E86" s="41"/>
      <c r="F86" s="32">
        <f t="shared" si="5"/>
        <v>0</v>
      </c>
      <c r="G86" s="26">
        <f t="shared" si="4"/>
        <v>0</v>
      </c>
    </row>
    <row r="87" spans="1:7" x14ac:dyDescent="0.25">
      <c r="A87" s="42" t="str">
        <f t="shared" si="3"/>
        <v xml:space="preserve">  </v>
      </c>
      <c r="B87" s="19"/>
      <c r="C87" s="1"/>
      <c r="D87" s="1"/>
      <c r="E87" s="41"/>
      <c r="F87" s="32">
        <f t="shared" si="5"/>
        <v>0</v>
      </c>
      <c r="G87" s="26">
        <f t="shared" si="4"/>
        <v>0</v>
      </c>
    </row>
    <row r="88" spans="1:7" x14ac:dyDescent="0.25">
      <c r="A88" s="42" t="str">
        <f t="shared" si="3"/>
        <v xml:space="preserve">  </v>
      </c>
      <c r="B88" s="19"/>
      <c r="C88" s="1"/>
      <c r="D88" s="1"/>
      <c r="E88" s="41"/>
      <c r="F88" s="32">
        <f t="shared" si="5"/>
        <v>0</v>
      </c>
      <c r="G88" s="26">
        <f t="shared" si="4"/>
        <v>0</v>
      </c>
    </row>
    <row r="89" spans="1:7" x14ac:dyDescent="0.25">
      <c r="A89" s="42" t="str">
        <f t="shared" si="3"/>
        <v xml:space="preserve">  </v>
      </c>
      <c r="B89" s="19"/>
      <c r="C89" s="1"/>
      <c r="D89" s="1"/>
      <c r="E89" s="41"/>
      <c r="F89" s="32">
        <f t="shared" si="5"/>
        <v>0</v>
      </c>
      <c r="G89" s="26">
        <f t="shared" si="4"/>
        <v>0</v>
      </c>
    </row>
    <row r="90" spans="1:7" x14ac:dyDescent="0.25">
      <c r="A90" s="42" t="str">
        <f t="shared" si="3"/>
        <v xml:space="preserve">  </v>
      </c>
      <c r="B90" s="19"/>
      <c r="C90" s="1"/>
      <c r="D90" s="1"/>
      <c r="E90" s="41"/>
      <c r="F90" s="32">
        <f t="shared" si="5"/>
        <v>0</v>
      </c>
      <c r="G90" s="26">
        <f t="shared" si="4"/>
        <v>0</v>
      </c>
    </row>
    <row r="91" spans="1:7" x14ac:dyDescent="0.25">
      <c r="A91" s="42" t="str">
        <f t="shared" si="3"/>
        <v xml:space="preserve">  </v>
      </c>
      <c r="B91" s="19"/>
      <c r="C91" s="1"/>
      <c r="D91" s="1"/>
      <c r="E91" s="41"/>
      <c r="F91" s="32">
        <f t="shared" si="5"/>
        <v>0</v>
      </c>
      <c r="G91" s="26">
        <f t="shared" si="4"/>
        <v>0</v>
      </c>
    </row>
    <row r="92" spans="1:7" x14ac:dyDescent="0.25">
      <c r="A92" s="42" t="str">
        <f t="shared" si="3"/>
        <v xml:space="preserve">  </v>
      </c>
      <c r="B92" s="19"/>
      <c r="C92" s="1"/>
      <c r="D92" s="1"/>
      <c r="E92" s="41"/>
      <c r="F92" s="32">
        <f t="shared" si="5"/>
        <v>0</v>
      </c>
      <c r="G92" s="26">
        <f t="shared" si="4"/>
        <v>0</v>
      </c>
    </row>
    <row r="93" spans="1:7" x14ac:dyDescent="0.25">
      <c r="A93" s="42" t="str">
        <f t="shared" si="3"/>
        <v xml:space="preserve">  </v>
      </c>
      <c r="B93" s="19"/>
      <c r="C93" s="1"/>
      <c r="D93" s="1"/>
      <c r="E93" s="41"/>
      <c r="F93" s="32">
        <f t="shared" si="5"/>
        <v>0</v>
      </c>
      <c r="G93" s="26">
        <f t="shared" si="4"/>
        <v>0</v>
      </c>
    </row>
    <row r="94" spans="1:7" x14ac:dyDescent="0.25">
      <c r="A94" s="42" t="str">
        <f t="shared" si="3"/>
        <v xml:space="preserve">  </v>
      </c>
      <c r="B94" s="19"/>
      <c r="C94" s="1"/>
      <c r="D94" s="1"/>
      <c r="E94" s="41"/>
      <c r="F94" s="32">
        <f t="shared" si="5"/>
        <v>0</v>
      </c>
      <c r="G94" s="26">
        <f t="shared" si="4"/>
        <v>0</v>
      </c>
    </row>
    <row r="95" spans="1:7" x14ac:dyDescent="0.25">
      <c r="A95" s="42" t="str">
        <f t="shared" si="3"/>
        <v xml:space="preserve">  </v>
      </c>
      <c r="B95" s="19"/>
      <c r="C95" s="1"/>
      <c r="D95" s="1"/>
      <c r="E95" s="41"/>
      <c r="F95" s="32">
        <f t="shared" si="5"/>
        <v>0</v>
      </c>
      <c r="G95" s="26">
        <f t="shared" si="4"/>
        <v>0</v>
      </c>
    </row>
    <row r="96" spans="1:7" x14ac:dyDescent="0.25">
      <c r="A96" s="42" t="str">
        <f t="shared" si="3"/>
        <v xml:space="preserve">  </v>
      </c>
      <c r="B96" s="19"/>
      <c r="C96" s="1"/>
      <c r="D96" s="1"/>
      <c r="E96" s="41"/>
      <c r="F96" s="32">
        <f t="shared" si="5"/>
        <v>0</v>
      </c>
      <c r="G96" s="26">
        <f t="shared" si="4"/>
        <v>0</v>
      </c>
    </row>
    <row r="97" spans="1:7" x14ac:dyDescent="0.25">
      <c r="A97" s="42" t="str">
        <f t="shared" si="3"/>
        <v xml:space="preserve">  </v>
      </c>
      <c r="B97" s="19"/>
      <c r="C97" s="1"/>
      <c r="D97" s="1"/>
      <c r="E97" s="41"/>
      <c r="F97" s="32">
        <f t="shared" si="5"/>
        <v>0</v>
      </c>
      <c r="G97" s="26">
        <f t="shared" si="4"/>
        <v>0</v>
      </c>
    </row>
    <row r="98" spans="1:7" x14ac:dyDescent="0.25">
      <c r="A98" s="42" t="str">
        <f t="shared" si="3"/>
        <v xml:space="preserve">  </v>
      </c>
      <c r="B98" s="19"/>
      <c r="C98" s="1"/>
      <c r="D98" s="1"/>
      <c r="E98" s="41"/>
      <c r="F98" s="32">
        <f t="shared" si="5"/>
        <v>0</v>
      </c>
      <c r="G98" s="26">
        <f t="shared" si="4"/>
        <v>0</v>
      </c>
    </row>
    <row r="99" spans="1:7" x14ac:dyDescent="0.25">
      <c r="A99" s="42" t="str">
        <f t="shared" si="3"/>
        <v xml:space="preserve">  </v>
      </c>
      <c r="B99" s="19"/>
      <c r="C99" s="1"/>
      <c r="D99" s="1"/>
      <c r="E99" s="41"/>
      <c r="F99" s="32">
        <f t="shared" si="5"/>
        <v>0</v>
      </c>
      <c r="G99" s="26">
        <f t="shared" si="4"/>
        <v>0</v>
      </c>
    </row>
    <row r="100" spans="1:7" x14ac:dyDescent="0.25">
      <c r="A100" s="42" t="str">
        <f t="shared" si="3"/>
        <v xml:space="preserve">  </v>
      </c>
      <c r="B100" s="19"/>
      <c r="C100" s="1"/>
      <c r="D100" s="1"/>
      <c r="E100" s="41"/>
      <c r="F100" s="32">
        <f t="shared" si="5"/>
        <v>0</v>
      </c>
      <c r="G100" s="26">
        <f t="shared" si="4"/>
        <v>0</v>
      </c>
    </row>
    <row r="101" spans="1:7" x14ac:dyDescent="0.25">
      <c r="A101" s="42" t="str">
        <f t="shared" si="3"/>
        <v xml:space="preserve">  </v>
      </c>
      <c r="B101" s="19"/>
      <c r="C101" s="1"/>
      <c r="D101" s="1"/>
      <c r="E101" s="41"/>
      <c r="F101" s="32">
        <f t="shared" si="5"/>
        <v>0</v>
      </c>
      <c r="G101" s="26">
        <f t="shared" si="4"/>
        <v>0</v>
      </c>
    </row>
    <row r="102" spans="1:7" x14ac:dyDescent="0.25">
      <c r="A102" s="42" t="str">
        <f t="shared" si="3"/>
        <v xml:space="preserve">  </v>
      </c>
      <c r="B102" s="19"/>
      <c r="C102" s="1"/>
      <c r="D102" s="1"/>
      <c r="E102" s="41"/>
      <c r="F102" s="32">
        <f t="shared" si="5"/>
        <v>0</v>
      </c>
      <c r="G102" s="26">
        <f t="shared" si="4"/>
        <v>0</v>
      </c>
    </row>
    <row r="103" spans="1:7" x14ac:dyDescent="0.25">
      <c r="A103" s="42" t="str">
        <f t="shared" si="3"/>
        <v xml:space="preserve">  </v>
      </c>
      <c r="B103" s="19"/>
      <c r="C103" s="1"/>
      <c r="D103" s="1"/>
      <c r="E103" s="41"/>
      <c r="F103" s="32">
        <f t="shared" si="5"/>
        <v>0</v>
      </c>
      <c r="G103" s="26">
        <f t="shared" si="4"/>
        <v>0</v>
      </c>
    </row>
    <row r="104" spans="1:7" x14ac:dyDescent="0.25">
      <c r="A104" s="42" t="str">
        <f t="shared" si="3"/>
        <v xml:space="preserve">  </v>
      </c>
      <c r="B104" s="19"/>
      <c r="C104" s="1"/>
      <c r="D104" s="1"/>
      <c r="E104" s="41"/>
      <c r="F104" s="32">
        <f t="shared" si="5"/>
        <v>0</v>
      </c>
      <c r="G104" s="26">
        <f t="shared" si="4"/>
        <v>0</v>
      </c>
    </row>
    <row r="105" spans="1:7" x14ac:dyDescent="0.25">
      <c r="A105" s="42" t="str">
        <f t="shared" si="3"/>
        <v xml:space="preserve">  </v>
      </c>
      <c r="B105" s="19"/>
      <c r="C105" s="1"/>
      <c r="D105" s="1"/>
      <c r="E105" s="41"/>
      <c r="F105" s="32">
        <f t="shared" si="5"/>
        <v>0</v>
      </c>
      <c r="G105" s="26">
        <f t="shared" si="4"/>
        <v>0</v>
      </c>
    </row>
    <row r="106" spans="1:7" x14ac:dyDescent="0.25">
      <c r="A106" s="42" t="str">
        <f t="shared" si="3"/>
        <v xml:space="preserve">  </v>
      </c>
      <c r="B106" s="19"/>
      <c r="C106" s="1"/>
      <c r="D106" s="1"/>
      <c r="E106" s="41"/>
      <c r="F106" s="32">
        <f t="shared" si="5"/>
        <v>0</v>
      </c>
      <c r="G106" s="26">
        <f t="shared" si="4"/>
        <v>0</v>
      </c>
    </row>
    <row r="107" spans="1:7" x14ac:dyDescent="0.25">
      <c r="A107" s="42" t="str">
        <f t="shared" si="3"/>
        <v xml:space="preserve">  </v>
      </c>
      <c r="B107" s="19"/>
      <c r="C107" s="1"/>
      <c r="D107" s="1"/>
      <c r="E107" s="41"/>
      <c r="F107" s="32">
        <f t="shared" si="5"/>
        <v>0</v>
      </c>
      <c r="G107" s="26">
        <f t="shared" si="4"/>
        <v>0</v>
      </c>
    </row>
    <row r="108" spans="1:7" x14ac:dyDescent="0.25">
      <c r="A108" s="42" t="str">
        <f t="shared" si="3"/>
        <v xml:space="preserve">  </v>
      </c>
      <c r="B108" s="19"/>
      <c r="C108" s="1"/>
      <c r="D108" s="1"/>
      <c r="E108" s="41"/>
      <c r="F108" s="32">
        <f t="shared" si="5"/>
        <v>0</v>
      </c>
      <c r="G108" s="26">
        <f t="shared" si="4"/>
        <v>0</v>
      </c>
    </row>
    <row r="109" spans="1:7" x14ac:dyDescent="0.25">
      <c r="A109" s="42" t="str">
        <f t="shared" si="3"/>
        <v xml:space="preserve">  </v>
      </c>
      <c r="B109" s="19"/>
      <c r="C109" s="1"/>
      <c r="D109" s="1"/>
      <c r="E109" s="41"/>
      <c r="F109" s="32">
        <f t="shared" si="5"/>
        <v>0</v>
      </c>
      <c r="G109" s="26">
        <f t="shared" si="4"/>
        <v>0</v>
      </c>
    </row>
    <row r="110" spans="1:7" x14ac:dyDescent="0.25">
      <c r="A110" s="42" t="str">
        <f t="shared" si="3"/>
        <v xml:space="preserve">  </v>
      </c>
      <c r="B110" s="19"/>
      <c r="C110" s="1"/>
      <c r="D110" s="1"/>
      <c r="E110" s="41"/>
      <c r="F110" s="32">
        <f t="shared" si="5"/>
        <v>0</v>
      </c>
      <c r="G110" s="26">
        <f t="shared" si="4"/>
        <v>0</v>
      </c>
    </row>
    <row r="111" spans="1:7" x14ac:dyDescent="0.25">
      <c r="A111" s="42" t="str">
        <f t="shared" si="3"/>
        <v xml:space="preserve">  </v>
      </c>
      <c r="B111" s="19"/>
      <c r="C111" s="1"/>
      <c r="D111" s="1"/>
      <c r="E111" s="41"/>
      <c r="F111" s="32">
        <f t="shared" si="5"/>
        <v>0</v>
      </c>
      <c r="G111" s="26">
        <f t="shared" si="4"/>
        <v>0</v>
      </c>
    </row>
    <row r="112" spans="1:7" x14ac:dyDescent="0.25">
      <c r="A112" s="42" t="str">
        <f t="shared" si="3"/>
        <v xml:space="preserve">  </v>
      </c>
      <c r="B112" s="19"/>
      <c r="C112" s="1"/>
      <c r="D112" s="1"/>
      <c r="E112" s="41"/>
      <c r="F112" s="32">
        <f t="shared" si="5"/>
        <v>0</v>
      </c>
      <c r="G112" s="26">
        <f t="shared" si="4"/>
        <v>0</v>
      </c>
    </row>
    <row r="113" spans="1:7" x14ac:dyDescent="0.25">
      <c r="A113" s="42" t="str">
        <f t="shared" si="3"/>
        <v xml:space="preserve">  </v>
      </c>
      <c r="B113" s="19"/>
      <c r="C113" s="1"/>
      <c r="D113" s="1"/>
      <c r="E113" s="41"/>
      <c r="F113" s="32">
        <f t="shared" si="5"/>
        <v>0</v>
      </c>
      <c r="G113" s="26">
        <f t="shared" si="4"/>
        <v>0</v>
      </c>
    </row>
    <row r="114" spans="1:7" x14ac:dyDescent="0.25">
      <c r="A114" s="42" t="str">
        <f t="shared" si="3"/>
        <v xml:space="preserve">  </v>
      </c>
      <c r="B114" s="19"/>
      <c r="C114" s="1"/>
      <c r="D114" s="1"/>
      <c r="E114" s="41"/>
      <c r="F114" s="32">
        <f t="shared" si="5"/>
        <v>0</v>
      </c>
      <c r="G114" s="26">
        <f t="shared" si="4"/>
        <v>0</v>
      </c>
    </row>
    <row r="115" spans="1:7" x14ac:dyDescent="0.25">
      <c r="A115" s="42" t="str">
        <f t="shared" si="3"/>
        <v xml:space="preserve">  </v>
      </c>
      <c r="B115" s="19"/>
      <c r="C115" s="1"/>
      <c r="D115" s="1"/>
      <c r="E115" s="41"/>
      <c r="F115" s="32">
        <f t="shared" si="5"/>
        <v>0</v>
      </c>
      <c r="G115" s="26">
        <f t="shared" si="4"/>
        <v>0</v>
      </c>
    </row>
    <row r="116" spans="1:7" x14ac:dyDescent="0.25">
      <c r="A116" s="42" t="str">
        <f t="shared" si="3"/>
        <v xml:space="preserve">  </v>
      </c>
      <c r="B116" s="19"/>
      <c r="C116" s="1"/>
      <c r="D116" s="1"/>
      <c r="E116" s="41"/>
      <c r="F116" s="32">
        <f t="shared" si="5"/>
        <v>0</v>
      </c>
      <c r="G116" s="26">
        <f t="shared" si="4"/>
        <v>0</v>
      </c>
    </row>
    <row r="117" spans="1:7" x14ac:dyDescent="0.25">
      <c r="A117" s="42" t="str">
        <f t="shared" si="3"/>
        <v xml:space="preserve">  </v>
      </c>
      <c r="B117" s="19"/>
      <c r="C117" s="1"/>
      <c r="D117" s="1"/>
      <c r="E117" s="41"/>
      <c r="F117" s="32">
        <f t="shared" si="5"/>
        <v>0</v>
      </c>
      <c r="G117" s="26">
        <f t="shared" si="4"/>
        <v>0</v>
      </c>
    </row>
    <row r="118" spans="1:7" x14ac:dyDescent="0.25">
      <c r="A118" s="42" t="str">
        <f t="shared" si="3"/>
        <v xml:space="preserve">  </v>
      </c>
      <c r="B118" s="19"/>
      <c r="C118" s="1"/>
      <c r="D118" s="1"/>
      <c r="E118" s="41"/>
      <c r="F118" s="32">
        <f t="shared" si="5"/>
        <v>0</v>
      </c>
      <c r="G118" s="26">
        <f t="shared" si="4"/>
        <v>0</v>
      </c>
    </row>
    <row r="119" spans="1:7" x14ac:dyDescent="0.25">
      <c r="A119" s="42" t="str">
        <f t="shared" si="3"/>
        <v xml:space="preserve">  </v>
      </c>
      <c r="B119" s="19"/>
      <c r="C119" s="1"/>
      <c r="D119" s="1"/>
      <c r="E119" s="41"/>
      <c r="F119" s="32">
        <f t="shared" si="5"/>
        <v>0</v>
      </c>
      <c r="G119" s="26">
        <f t="shared" si="4"/>
        <v>0</v>
      </c>
    </row>
    <row r="120" spans="1:7" x14ac:dyDescent="0.25">
      <c r="A120" s="42" t="str">
        <f t="shared" si="3"/>
        <v xml:space="preserve">  </v>
      </c>
      <c r="B120" s="19"/>
      <c r="C120" s="1"/>
      <c r="D120" s="1"/>
      <c r="E120" s="41"/>
      <c r="F120" s="32">
        <f t="shared" si="5"/>
        <v>0</v>
      </c>
      <c r="G120" s="26">
        <f t="shared" si="4"/>
        <v>0</v>
      </c>
    </row>
    <row r="121" spans="1:7" x14ac:dyDescent="0.25">
      <c r="A121" s="42" t="str">
        <f t="shared" si="3"/>
        <v xml:space="preserve">  </v>
      </c>
      <c r="B121" s="19"/>
      <c r="C121" s="1"/>
      <c r="D121" s="1"/>
      <c r="E121" s="41"/>
      <c r="F121" s="32">
        <f t="shared" si="5"/>
        <v>0</v>
      </c>
      <c r="G121" s="26">
        <f t="shared" si="4"/>
        <v>0</v>
      </c>
    </row>
    <row r="122" spans="1:7" x14ac:dyDescent="0.25">
      <c r="A122" s="42" t="str">
        <f t="shared" si="3"/>
        <v xml:space="preserve">  </v>
      </c>
      <c r="B122" s="19"/>
      <c r="C122" s="1"/>
      <c r="D122" s="1"/>
      <c r="E122" s="41"/>
      <c r="F122" s="32">
        <f t="shared" si="5"/>
        <v>0</v>
      </c>
      <c r="G122" s="26">
        <f t="shared" si="4"/>
        <v>0</v>
      </c>
    </row>
    <row r="123" spans="1:7" x14ac:dyDescent="0.25">
      <c r="A123" s="42" t="str">
        <f t="shared" si="3"/>
        <v xml:space="preserve">  </v>
      </c>
      <c r="B123" s="19"/>
      <c r="C123" s="1"/>
      <c r="D123" s="1"/>
      <c r="E123" s="41"/>
      <c r="F123" s="32">
        <f t="shared" si="5"/>
        <v>0</v>
      </c>
      <c r="G123" s="26">
        <f t="shared" si="4"/>
        <v>0</v>
      </c>
    </row>
    <row r="124" spans="1:7" x14ac:dyDescent="0.25">
      <c r="A124" s="42" t="str">
        <f t="shared" si="3"/>
        <v xml:space="preserve">  </v>
      </c>
      <c r="B124" s="19"/>
      <c r="C124" s="1"/>
      <c r="D124" s="1"/>
      <c r="E124" s="41"/>
      <c r="F124" s="32">
        <f t="shared" si="5"/>
        <v>0</v>
      </c>
      <c r="G124" s="26">
        <f t="shared" si="4"/>
        <v>0</v>
      </c>
    </row>
    <row r="125" spans="1:7" x14ac:dyDescent="0.25">
      <c r="A125" s="42" t="str">
        <f t="shared" si="3"/>
        <v xml:space="preserve">  </v>
      </c>
      <c r="B125" s="19"/>
      <c r="C125" s="1"/>
      <c r="D125" s="1"/>
      <c r="E125" s="41"/>
      <c r="F125" s="32">
        <f t="shared" si="5"/>
        <v>0</v>
      </c>
      <c r="G125" s="26">
        <f t="shared" si="4"/>
        <v>0</v>
      </c>
    </row>
    <row r="126" spans="1:7" x14ac:dyDescent="0.25">
      <c r="A126" s="42" t="str">
        <f t="shared" si="3"/>
        <v xml:space="preserve">  </v>
      </c>
      <c r="B126" s="19"/>
      <c r="C126" s="1"/>
      <c r="D126" s="1"/>
      <c r="E126" s="41"/>
      <c r="F126" s="32">
        <f t="shared" si="5"/>
        <v>0</v>
      </c>
      <c r="G126" s="26">
        <f t="shared" si="4"/>
        <v>0</v>
      </c>
    </row>
    <row r="127" spans="1:7" x14ac:dyDescent="0.25">
      <c r="A127" s="42" t="str">
        <f t="shared" si="3"/>
        <v xml:space="preserve">  </v>
      </c>
      <c r="B127" s="19"/>
      <c r="C127" s="1"/>
      <c r="D127" s="1"/>
      <c r="E127" s="41"/>
      <c r="F127" s="32">
        <f t="shared" si="5"/>
        <v>0</v>
      </c>
      <c r="G127" s="26">
        <f t="shared" si="4"/>
        <v>0</v>
      </c>
    </row>
    <row r="128" spans="1:7" x14ac:dyDescent="0.25">
      <c r="A128" s="42" t="str">
        <f t="shared" si="3"/>
        <v xml:space="preserve">  </v>
      </c>
      <c r="B128" s="19"/>
      <c r="C128" s="1"/>
      <c r="D128" s="1"/>
      <c r="E128" s="41"/>
      <c r="F128" s="32">
        <f t="shared" si="5"/>
        <v>0</v>
      </c>
      <c r="G128" s="26">
        <f t="shared" si="4"/>
        <v>0</v>
      </c>
    </row>
    <row r="129" spans="1:7" x14ac:dyDescent="0.25">
      <c r="A129" s="42" t="str">
        <f t="shared" si="3"/>
        <v xml:space="preserve">  </v>
      </c>
      <c r="B129" s="19"/>
      <c r="C129" s="1"/>
      <c r="D129" s="1"/>
      <c r="E129" s="41"/>
      <c r="F129" s="32">
        <f t="shared" si="5"/>
        <v>0</v>
      </c>
      <c r="G129" s="26">
        <f t="shared" si="4"/>
        <v>0</v>
      </c>
    </row>
    <row r="130" spans="1:7" x14ac:dyDescent="0.25">
      <c r="A130" s="42" t="str">
        <f t="shared" ref="A130:A193" si="6">CONCATENATE(D130," ",C130," ",B130)</f>
        <v xml:space="preserve">  </v>
      </c>
      <c r="B130" s="19"/>
      <c r="C130" s="1"/>
      <c r="D130" s="1"/>
      <c r="E130" s="41"/>
      <c r="F130" s="32">
        <f t="shared" si="5"/>
        <v>0</v>
      </c>
      <c r="G130" s="26">
        <f t="shared" ref="G130:G193" si="7">COUNTIF(E130:E130,"Fragile")+COUNTIF(E130:E130,"À besoins")+COUNTIF(E130:E130,"pas de restitution")</f>
        <v>0</v>
      </c>
    </row>
    <row r="131" spans="1:7" x14ac:dyDescent="0.25">
      <c r="A131" s="42" t="str">
        <f t="shared" si="6"/>
        <v xml:space="preserve">  </v>
      </c>
      <c r="B131" s="19"/>
      <c r="C131" s="1"/>
      <c r="D131" s="1"/>
      <c r="E131" s="41"/>
      <c r="F131" s="32">
        <f t="shared" ref="F131:F194" si="8">(COUNTIF(E131,"Satisfaisant")*100+COUNTIF(E131,"Fragile")*50)</f>
        <v>0</v>
      </c>
      <c r="G131" s="26">
        <f t="shared" si="7"/>
        <v>0</v>
      </c>
    </row>
    <row r="132" spans="1:7" x14ac:dyDescent="0.25">
      <c r="A132" s="42" t="str">
        <f t="shared" si="6"/>
        <v xml:space="preserve">  </v>
      </c>
      <c r="B132" s="19"/>
      <c r="C132" s="1"/>
      <c r="D132" s="1"/>
      <c r="E132" s="41"/>
      <c r="F132" s="32">
        <f t="shared" si="8"/>
        <v>0</v>
      </c>
      <c r="G132" s="26">
        <f t="shared" si="7"/>
        <v>0</v>
      </c>
    </row>
    <row r="133" spans="1:7" x14ac:dyDescent="0.25">
      <c r="A133" s="42" t="str">
        <f t="shared" si="6"/>
        <v xml:space="preserve">  </v>
      </c>
      <c r="B133" s="19"/>
      <c r="C133" s="1"/>
      <c r="D133" s="1"/>
      <c r="E133" s="41"/>
      <c r="F133" s="32">
        <f t="shared" si="8"/>
        <v>0</v>
      </c>
      <c r="G133" s="26">
        <f t="shared" si="7"/>
        <v>0</v>
      </c>
    </row>
    <row r="134" spans="1:7" x14ac:dyDescent="0.25">
      <c r="A134" s="42" t="str">
        <f t="shared" si="6"/>
        <v xml:space="preserve">  </v>
      </c>
      <c r="B134" s="19"/>
      <c r="C134" s="1"/>
      <c r="D134" s="1"/>
      <c r="E134" s="41"/>
      <c r="F134" s="32">
        <f t="shared" si="8"/>
        <v>0</v>
      </c>
      <c r="G134" s="26">
        <f t="shared" si="7"/>
        <v>0</v>
      </c>
    </row>
    <row r="135" spans="1:7" x14ac:dyDescent="0.25">
      <c r="A135" s="42" t="str">
        <f t="shared" si="6"/>
        <v xml:space="preserve">  </v>
      </c>
      <c r="B135" s="19"/>
      <c r="C135" s="1"/>
      <c r="D135" s="1"/>
      <c r="E135" s="41"/>
      <c r="F135" s="32">
        <f t="shared" si="8"/>
        <v>0</v>
      </c>
      <c r="G135" s="26">
        <f t="shared" si="7"/>
        <v>0</v>
      </c>
    </row>
    <row r="136" spans="1:7" x14ac:dyDescent="0.25">
      <c r="A136" s="42" t="str">
        <f t="shared" si="6"/>
        <v xml:space="preserve">  </v>
      </c>
      <c r="B136" s="19"/>
      <c r="C136" s="1"/>
      <c r="D136" s="1"/>
      <c r="E136" s="41"/>
      <c r="F136" s="32">
        <f t="shared" si="8"/>
        <v>0</v>
      </c>
      <c r="G136" s="26">
        <f t="shared" si="7"/>
        <v>0</v>
      </c>
    </row>
    <row r="137" spans="1:7" x14ac:dyDescent="0.25">
      <c r="A137" s="42" t="str">
        <f t="shared" si="6"/>
        <v xml:space="preserve">  </v>
      </c>
      <c r="B137" s="19"/>
      <c r="C137" s="1"/>
      <c r="D137" s="1"/>
      <c r="E137" s="41"/>
      <c r="F137" s="32">
        <f t="shared" si="8"/>
        <v>0</v>
      </c>
      <c r="G137" s="26">
        <f t="shared" si="7"/>
        <v>0</v>
      </c>
    </row>
    <row r="138" spans="1:7" x14ac:dyDescent="0.25">
      <c r="A138" s="42" t="str">
        <f t="shared" si="6"/>
        <v xml:space="preserve">  </v>
      </c>
      <c r="B138" s="19"/>
      <c r="C138" s="1"/>
      <c r="D138" s="1"/>
      <c r="E138" s="41"/>
      <c r="F138" s="32">
        <f t="shared" si="8"/>
        <v>0</v>
      </c>
      <c r="G138" s="26">
        <f t="shared" si="7"/>
        <v>0</v>
      </c>
    </row>
    <row r="139" spans="1:7" x14ac:dyDescent="0.25">
      <c r="A139" s="42" t="str">
        <f t="shared" si="6"/>
        <v xml:space="preserve">  </v>
      </c>
      <c r="B139" s="19"/>
      <c r="C139" s="1"/>
      <c r="D139" s="1"/>
      <c r="E139" s="41"/>
      <c r="F139" s="32">
        <f t="shared" si="8"/>
        <v>0</v>
      </c>
      <c r="G139" s="26">
        <f t="shared" si="7"/>
        <v>0</v>
      </c>
    </row>
    <row r="140" spans="1:7" x14ac:dyDescent="0.25">
      <c r="A140" s="42" t="str">
        <f t="shared" si="6"/>
        <v xml:space="preserve">  </v>
      </c>
      <c r="B140" s="19"/>
      <c r="C140" s="1"/>
      <c r="D140" s="1"/>
      <c r="E140" s="41"/>
      <c r="F140" s="32">
        <f t="shared" si="8"/>
        <v>0</v>
      </c>
      <c r="G140" s="26">
        <f t="shared" si="7"/>
        <v>0</v>
      </c>
    </row>
    <row r="141" spans="1:7" x14ac:dyDescent="0.25">
      <c r="A141" s="42" t="str">
        <f t="shared" si="6"/>
        <v xml:space="preserve">  </v>
      </c>
      <c r="B141" s="19"/>
      <c r="C141" s="1"/>
      <c r="D141" s="1"/>
      <c r="E141" s="41"/>
      <c r="F141" s="32">
        <f t="shared" si="8"/>
        <v>0</v>
      </c>
      <c r="G141" s="26">
        <f t="shared" si="7"/>
        <v>0</v>
      </c>
    </row>
    <row r="142" spans="1:7" x14ac:dyDescent="0.25">
      <c r="A142" s="42" t="str">
        <f t="shared" si="6"/>
        <v xml:space="preserve">  </v>
      </c>
      <c r="B142" s="19"/>
      <c r="C142" s="1"/>
      <c r="D142" s="1"/>
      <c r="E142" s="41"/>
      <c r="F142" s="32">
        <f t="shared" si="8"/>
        <v>0</v>
      </c>
      <c r="G142" s="26">
        <f t="shared" si="7"/>
        <v>0</v>
      </c>
    </row>
    <row r="143" spans="1:7" x14ac:dyDescent="0.25">
      <c r="A143" s="42" t="str">
        <f t="shared" si="6"/>
        <v xml:space="preserve">  </v>
      </c>
      <c r="B143" s="19"/>
      <c r="C143" s="1"/>
      <c r="D143" s="1"/>
      <c r="E143" s="41"/>
      <c r="F143" s="32">
        <f t="shared" si="8"/>
        <v>0</v>
      </c>
      <c r="G143" s="26">
        <f t="shared" si="7"/>
        <v>0</v>
      </c>
    </row>
    <row r="144" spans="1:7" x14ac:dyDescent="0.25">
      <c r="A144" s="42" t="str">
        <f t="shared" si="6"/>
        <v xml:space="preserve">  </v>
      </c>
      <c r="B144" s="19"/>
      <c r="C144" s="1"/>
      <c r="D144" s="1"/>
      <c r="E144" s="41"/>
      <c r="F144" s="32">
        <f t="shared" si="8"/>
        <v>0</v>
      </c>
      <c r="G144" s="26">
        <f t="shared" si="7"/>
        <v>0</v>
      </c>
    </row>
    <row r="145" spans="1:7" x14ac:dyDescent="0.25">
      <c r="A145" s="42" t="str">
        <f t="shared" si="6"/>
        <v xml:space="preserve">  </v>
      </c>
      <c r="B145" s="19"/>
      <c r="C145" s="1"/>
      <c r="D145" s="1"/>
      <c r="E145" s="41"/>
      <c r="F145" s="32">
        <f t="shared" si="8"/>
        <v>0</v>
      </c>
      <c r="G145" s="26">
        <f t="shared" si="7"/>
        <v>0</v>
      </c>
    </row>
    <row r="146" spans="1:7" x14ac:dyDescent="0.25">
      <c r="A146" s="42" t="str">
        <f t="shared" si="6"/>
        <v xml:space="preserve">  </v>
      </c>
      <c r="B146" s="19"/>
      <c r="C146" s="1"/>
      <c r="D146" s="1"/>
      <c r="E146" s="41"/>
      <c r="F146" s="32">
        <f t="shared" si="8"/>
        <v>0</v>
      </c>
      <c r="G146" s="26">
        <f t="shared" si="7"/>
        <v>0</v>
      </c>
    </row>
    <row r="147" spans="1:7" x14ac:dyDescent="0.25">
      <c r="A147" s="42" t="str">
        <f t="shared" si="6"/>
        <v xml:space="preserve">  </v>
      </c>
      <c r="B147" s="19"/>
      <c r="C147" s="1"/>
      <c r="D147" s="1"/>
      <c r="E147" s="41"/>
      <c r="F147" s="32">
        <f t="shared" si="8"/>
        <v>0</v>
      </c>
      <c r="G147" s="26">
        <f t="shared" si="7"/>
        <v>0</v>
      </c>
    </row>
    <row r="148" spans="1:7" x14ac:dyDescent="0.25">
      <c r="A148" s="42" t="str">
        <f t="shared" si="6"/>
        <v xml:space="preserve">  </v>
      </c>
      <c r="B148" s="19"/>
      <c r="C148" s="1"/>
      <c r="D148" s="1"/>
      <c r="E148" s="41"/>
      <c r="F148" s="32">
        <f t="shared" si="8"/>
        <v>0</v>
      </c>
      <c r="G148" s="26">
        <f t="shared" si="7"/>
        <v>0</v>
      </c>
    </row>
    <row r="149" spans="1:7" x14ac:dyDescent="0.25">
      <c r="A149" s="42" t="str">
        <f t="shared" si="6"/>
        <v xml:space="preserve">  </v>
      </c>
      <c r="B149" s="19"/>
      <c r="C149" s="1"/>
      <c r="D149" s="1"/>
      <c r="E149" s="41"/>
      <c r="F149" s="32">
        <f t="shared" si="8"/>
        <v>0</v>
      </c>
      <c r="G149" s="26">
        <f t="shared" si="7"/>
        <v>0</v>
      </c>
    </row>
    <row r="150" spans="1:7" x14ac:dyDescent="0.25">
      <c r="A150" s="42" t="str">
        <f t="shared" si="6"/>
        <v xml:space="preserve">  </v>
      </c>
      <c r="B150" s="19"/>
      <c r="C150" s="1"/>
      <c r="D150" s="1"/>
      <c r="E150" s="41"/>
      <c r="F150" s="32">
        <f t="shared" si="8"/>
        <v>0</v>
      </c>
      <c r="G150" s="26">
        <f t="shared" si="7"/>
        <v>0</v>
      </c>
    </row>
    <row r="151" spans="1:7" x14ac:dyDescent="0.25">
      <c r="A151" s="42" t="str">
        <f t="shared" si="6"/>
        <v xml:space="preserve">  </v>
      </c>
      <c r="B151" s="19"/>
      <c r="C151" s="1"/>
      <c r="D151" s="1"/>
      <c r="E151" s="41"/>
      <c r="F151" s="32">
        <f t="shared" si="8"/>
        <v>0</v>
      </c>
      <c r="G151" s="26">
        <f t="shared" si="7"/>
        <v>0</v>
      </c>
    </row>
    <row r="152" spans="1:7" x14ac:dyDescent="0.25">
      <c r="A152" s="42" t="str">
        <f t="shared" si="6"/>
        <v xml:space="preserve">  </v>
      </c>
      <c r="B152" s="19"/>
      <c r="C152" s="1"/>
      <c r="D152" s="1"/>
      <c r="E152" s="41"/>
      <c r="F152" s="32">
        <f t="shared" si="8"/>
        <v>0</v>
      </c>
      <c r="G152" s="26">
        <f t="shared" si="7"/>
        <v>0</v>
      </c>
    </row>
    <row r="153" spans="1:7" x14ac:dyDescent="0.25">
      <c r="A153" s="42" t="str">
        <f t="shared" si="6"/>
        <v xml:space="preserve">  </v>
      </c>
      <c r="B153" s="19"/>
      <c r="C153" s="1"/>
      <c r="D153" s="1"/>
      <c r="E153" s="41"/>
      <c r="F153" s="32">
        <f t="shared" si="8"/>
        <v>0</v>
      </c>
      <c r="G153" s="26">
        <f t="shared" si="7"/>
        <v>0</v>
      </c>
    </row>
    <row r="154" spans="1:7" x14ac:dyDescent="0.25">
      <c r="A154" s="42" t="str">
        <f t="shared" si="6"/>
        <v xml:space="preserve">  </v>
      </c>
      <c r="B154" s="19"/>
      <c r="C154" s="1"/>
      <c r="D154" s="1"/>
      <c r="E154" s="41"/>
      <c r="F154" s="32">
        <f t="shared" si="8"/>
        <v>0</v>
      </c>
      <c r="G154" s="26">
        <f t="shared" si="7"/>
        <v>0</v>
      </c>
    </row>
    <row r="155" spans="1:7" x14ac:dyDescent="0.25">
      <c r="A155" s="42" t="str">
        <f t="shared" si="6"/>
        <v xml:space="preserve">  </v>
      </c>
      <c r="B155" s="19"/>
      <c r="C155" s="1"/>
      <c r="D155" s="1"/>
      <c r="E155" s="41"/>
      <c r="F155" s="32">
        <f t="shared" si="8"/>
        <v>0</v>
      </c>
      <c r="G155" s="26">
        <f t="shared" si="7"/>
        <v>0</v>
      </c>
    </row>
    <row r="156" spans="1:7" x14ac:dyDescent="0.25">
      <c r="A156" s="42" t="str">
        <f t="shared" si="6"/>
        <v xml:space="preserve">  </v>
      </c>
      <c r="B156" s="19"/>
      <c r="C156" s="1"/>
      <c r="D156" s="1"/>
      <c r="E156" s="41"/>
      <c r="F156" s="32">
        <f t="shared" si="8"/>
        <v>0</v>
      </c>
      <c r="G156" s="26">
        <f t="shared" si="7"/>
        <v>0</v>
      </c>
    </row>
    <row r="157" spans="1:7" x14ac:dyDescent="0.25">
      <c r="A157" s="42" t="str">
        <f t="shared" si="6"/>
        <v xml:space="preserve">  </v>
      </c>
      <c r="B157" s="19"/>
      <c r="C157" s="1"/>
      <c r="D157" s="1"/>
      <c r="E157" s="41"/>
      <c r="F157" s="32">
        <f t="shared" si="8"/>
        <v>0</v>
      </c>
      <c r="G157" s="26">
        <f t="shared" si="7"/>
        <v>0</v>
      </c>
    </row>
    <row r="158" spans="1:7" x14ac:dyDescent="0.25">
      <c r="A158" s="42" t="str">
        <f t="shared" si="6"/>
        <v xml:space="preserve">  </v>
      </c>
      <c r="B158" s="19"/>
      <c r="C158" s="1"/>
      <c r="D158" s="1"/>
      <c r="E158" s="41"/>
      <c r="F158" s="32">
        <f t="shared" si="8"/>
        <v>0</v>
      </c>
      <c r="G158" s="26">
        <f t="shared" si="7"/>
        <v>0</v>
      </c>
    </row>
    <row r="159" spans="1:7" x14ac:dyDescent="0.25">
      <c r="A159" s="42" t="str">
        <f t="shared" si="6"/>
        <v xml:space="preserve">  </v>
      </c>
      <c r="B159" s="19"/>
      <c r="C159" s="1"/>
      <c r="D159" s="1"/>
      <c r="E159" s="41"/>
      <c r="F159" s="32">
        <f t="shared" si="8"/>
        <v>0</v>
      </c>
      <c r="G159" s="26">
        <f t="shared" si="7"/>
        <v>0</v>
      </c>
    </row>
    <row r="160" spans="1:7" x14ac:dyDescent="0.25">
      <c r="A160" s="42" t="str">
        <f t="shared" si="6"/>
        <v xml:space="preserve">  </v>
      </c>
      <c r="B160" s="19"/>
      <c r="C160" s="1"/>
      <c r="D160" s="1"/>
      <c r="E160" s="41"/>
      <c r="F160" s="32">
        <f t="shared" si="8"/>
        <v>0</v>
      </c>
      <c r="G160" s="26">
        <f t="shared" si="7"/>
        <v>0</v>
      </c>
    </row>
    <row r="161" spans="1:7" x14ac:dyDescent="0.25">
      <c r="A161" s="42" t="str">
        <f t="shared" si="6"/>
        <v xml:space="preserve">  </v>
      </c>
      <c r="B161" s="19"/>
      <c r="C161" s="1"/>
      <c r="D161" s="1"/>
      <c r="E161" s="41"/>
      <c r="F161" s="32">
        <f t="shared" si="8"/>
        <v>0</v>
      </c>
      <c r="G161" s="26">
        <f t="shared" si="7"/>
        <v>0</v>
      </c>
    </row>
    <row r="162" spans="1:7" x14ac:dyDescent="0.25">
      <c r="A162" s="42" t="str">
        <f t="shared" si="6"/>
        <v xml:space="preserve">  </v>
      </c>
      <c r="B162" s="19"/>
      <c r="C162" s="1"/>
      <c r="D162" s="1"/>
      <c r="E162" s="41"/>
      <c r="F162" s="32">
        <f t="shared" si="8"/>
        <v>0</v>
      </c>
      <c r="G162" s="26">
        <f t="shared" si="7"/>
        <v>0</v>
      </c>
    </row>
    <row r="163" spans="1:7" x14ac:dyDescent="0.25">
      <c r="A163" s="42" t="str">
        <f t="shared" si="6"/>
        <v xml:space="preserve">  </v>
      </c>
      <c r="B163" s="19"/>
      <c r="C163" s="1"/>
      <c r="D163" s="1"/>
      <c r="E163" s="41"/>
      <c r="F163" s="32">
        <f t="shared" si="8"/>
        <v>0</v>
      </c>
      <c r="G163" s="26">
        <f t="shared" si="7"/>
        <v>0</v>
      </c>
    </row>
    <row r="164" spans="1:7" x14ac:dyDescent="0.25">
      <c r="A164" s="42" t="str">
        <f t="shared" si="6"/>
        <v xml:space="preserve">  </v>
      </c>
      <c r="B164" s="19"/>
      <c r="C164" s="1"/>
      <c r="D164" s="1"/>
      <c r="E164" s="41"/>
      <c r="F164" s="32">
        <f t="shared" si="8"/>
        <v>0</v>
      </c>
      <c r="G164" s="26">
        <f t="shared" si="7"/>
        <v>0</v>
      </c>
    </row>
    <row r="165" spans="1:7" x14ac:dyDescent="0.25">
      <c r="A165" s="42" t="str">
        <f t="shared" si="6"/>
        <v xml:space="preserve">  </v>
      </c>
      <c r="B165" s="19"/>
      <c r="C165" s="1"/>
      <c r="D165" s="1"/>
      <c r="E165" s="41"/>
      <c r="F165" s="32">
        <f t="shared" si="8"/>
        <v>0</v>
      </c>
      <c r="G165" s="26">
        <f t="shared" si="7"/>
        <v>0</v>
      </c>
    </row>
    <row r="166" spans="1:7" x14ac:dyDescent="0.25">
      <c r="A166" s="42" t="str">
        <f t="shared" si="6"/>
        <v xml:space="preserve">  </v>
      </c>
      <c r="B166" s="19"/>
      <c r="C166" s="1"/>
      <c r="D166" s="1"/>
      <c r="E166" s="41"/>
      <c r="F166" s="32">
        <f t="shared" si="8"/>
        <v>0</v>
      </c>
      <c r="G166" s="26">
        <f t="shared" si="7"/>
        <v>0</v>
      </c>
    </row>
    <row r="167" spans="1:7" x14ac:dyDescent="0.25">
      <c r="A167" s="42" t="str">
        <f t="shared" si="6"/>
        <v xml:space="preserve">  </v>
      </c>
      <c r="B167" s="19"/>
      <c r="C167" s="1"/>
      <c r="D167" s="1"/>
      <c r="E167" s="41"/>
      <c r="F167" s="32">
        <f t="shared" si="8"/>
        <v>0</v>
      </c>
      <c r="G167" s="26">
        <f t="shared" si="7"/>
        <v>0</v>
      </c>
    </row>
    <row r="168" spans="1:7" x14ac:dyDescent="0.25">
      <c r="A168" s="42" t="str">
        <f t="shared" si="6"/>
        <v xml:space="preserve">  </v>
      </c>
      <c r="B168" s="19"/>
      <c r="C168" s="1"/>
      <c r="D168" s="1"/>
      <c r="E168" s="41"/>
      <c r="F168" s="32">
        <f t="shared" si="8"/>
        <v>0</v>
      </c>
      <c r="G168" s="26">
        <f t="shared" si="7"/>
        <v>0</v>
      </c>
    </row>
    <row r="169" spans="1:7" x14ac:dyDescent="0.25">
      <c r="A169" s="42" t="str">
        <f t="shared" si="6"/>
        <v xml:space="preserve">  </v>
      </c>
      <c r="B169" s="19"/>
      <c r="C169" s="1"/>
      <c r="D169" s="1"/>
      <c r="E169" s="41"/>
      <c r="F169" s="32">
        <f t="shared" si="8"/>
        <v>0</v>
      </c>
      <c r="G169" s="26">
        <f t="shared" si="7"/>
        <v>0</v>
      </c>
    </row>
    <row r="170" spans="1:7" x14ac:dyDescent="0.25">
      <c r="A170" s="42" t="str">
        <f t="shared" si="6"/>
        <v xml:space="preserve">  </v>
      </c>
      <c r="B170" s="19"/>
      <c r="C170" s="1"/>
      <c r="D170" s="1"/>
      <c r="E170" s="41"/>
      <c r="F170" s="32">
        <f t="shared" si="8"/>
        <v>0</v>
      </c>
      <c r="G170" s="26">
        <f t="shared" si="7"/>
        <v>0</v>
      </c>
    </row>
    <row r="171" spans="1:7" x14ac:dyDescent="0.25">
      <c r="A171" s="42" t="str">
        <f t="shared" si="6"/>
        <v xml:space="preserve">  </v>
      </c>
      <c r="B171" s="19"/>
      <c r="C171" s="1"/>
      <c r="D171" s="1"/>
      <c r="E171" s="41"/>
      <c r="F171" s="32">
        <f t="shared" si="8"/>
        <v>0</v>
      </c>
      <c r="G171" s="26">
        <f t="shared" si="7"/>
        <v>0</v>
      </c>
    </row>
    <row r="172" spans="1:7" x14ac:dyDescent="0.25">
      <c r="A172" s="42" t="str">
        <f t="shared" si="6"/>
        <v xml:space="preserve">  </v>
      </c>
      <c r="B172" s="19"/>
      <c r="C172" s="1"/>
      <c r="D172" s="1"/>
      <c r="E172" s="41"/>
      <c r="F172" s="32">
        <f t="shared" si="8"/>
        <v>0</v>
      </c>
      <c r="G172" s="26">
        <f t="shared" si="7"/>
        <v>0</v>
      </c>
    </row>
    <row r="173" spans="1:7" x14ac:dyDescent="0.25">
      <c r="A173" s="42" t="str">
        <f t="shared" si="6"/>
        <v xml:space="preserve">  </v>
      </c>
      <c r="B173" s="19"/>
      <c r="C173" s="1"/>
      <c r="D173" s="1"/>
      <c r="E173" s="41"/>
      <c r="F173" s="32">
        <f t="shared" si="8"/>
        <v>0</v>
      </c>
      <c r="G173" s="26">
        <f t="shared" si="7"/>
        <v>0</v>
      </c>
    </row>
    <row r="174" spans="1:7" x14ac:dyDescent="0.25">
      <c r="A174" s="42" t="str">
        <f t="shared" si="6"/>
        <v xml:space="preserve">  </v>
      </c>
      <c r="B174" s="19"/>
      <c r="C174" s="1"/>
      <c r="D174" s="1"/>
      <c r="E174" s="41"/>
      <c r="F174" s="32">
        <f t="shared" si="8"/>
        <v>0</v>
      </c>
      <c r="G174" s="26">
        <f t="shared" si="7"/>
        <v>0</v>
      </c>
    </row>
    <row r="175" spans="1:7" x14ac:dyDescent="0.25">
      <c r="A175" s="42" t="str">
        <f t="shared" si="6"/>
        <v xml:space="preserve">  </v>
      </c>
      <c r="B175" s="19"/>
      <c r="C175" s="1"/>
      <c r="D175" s="1"/>
      <c r="E175" s="41"/>
      <c r="F175" s="32">
        <f t="shared" si="8"/>
        <v>0</v>
      </c>
      <c r="G175" s="26">
        <f t="shared" si="7"/>
        <v>0</v>
      </c>
    </row>
    <row r="176" spans="1:7" x14ac:dyDescent="0.25">
      <c r="A176" s="42" t="str">
        <f t="shared" si="6"/>
        <v xml:space="preserve">  </v>
      </c>
      <c r="B176" s="19"/>
      <c r="C176" s="1"/>
      <c r="D176" s="1"/>
      <c r="E176" s="41"/>
      <c r="F176" s="32">
        <f t="shared" si="8"/>
        <v>0</v>
      </c>
      <c r="G176" s="26">
        <f t="shared" si="7"/>
        <v>0</v>
      </c>
    </row>
    <row r="177" spans="1:7" x14ac:dyDescent="0.25">
      <c r="A177" s="42" t="str">
        <f t="shared" si="6"/>
        <v xml:space="preserve">  </v>
      </c>
      <c r="B177" s="19"/>
      <c r="C177" s="1"/>
      <c r="D177" s="1"/>
      <c r="E177" s="41"/>
      <c r="F177" s="32">
        <f t="shared" si="8"/>
        <v>0</v>
      </c>
      <c r="G177" s="26">
        <f t="shared" si="7"/>
        <v>0</v>
      </c>
    </row>
    <row r="178" spans="1:7" x14ac:dyDescent="0.25">
      <c r="A178" s="42" t="str">
        <f t="shared" si="6"/>
        <v xml:space="preserve">  </v>
      </c>
      <c r="B178" s="19"/>
      <c r="C178" s="1"/>
      <c r="D178" s="1"/>
      <c r="E178" s="41"/>
      <c r="F178" s="32">
        <f t="shared" si="8"/>
        <v>0</v>
      </c>
      <c r="G178" s="26">
        <f t="shared" si="7"/>
        <v>0</v>
      </c>
    </row>
    <row r="179" spans="1:7" x14ac:dyDescent="0.25">
      <c r="A179" s="42" t="str">
        <f t="shared" si="6"/>
        <v xml:space="preserve">  </v>
      </c>
      <c r="B179" s="19"/>
      <c r="C179" s="1"/>
      <c r="D179" s="1"/>
      <c r="E179" s="41"/>
      <c r="F179" s="32">
        <f t="shared" si="8"/>
        <v>0</v>
      </c>
      <c r="G179" s="26">
        <f t="shared" si="7"/>
        <v>0</v>
      </c>
    </row>
    <row r="180" spans="1:7" x14ac:dyDescent="0.25">
      <c r="A180" s="42" t="str">
        <f t="shared" si="6"/>
        <v xml:space="preserve">  </v>
      </c>
      <c r="B180" s="19"/>
      <c r="C180" s="1"/>
      <c r="D180" s="1"/>
      <c r="E180" s="41"/>
      <c r="F180" s="32">
        <f t="shared" si="8"/>
        <v>0</v>
      </c>
      <c r="G180" s="26">
        <f t="shared" si="7"/>
        <v>0</v>
      </c>
    </row>
    <row r="181" spans="1:7" x14ac:dyDescent="0.25">
      <c r="A181" s="42" t="str">
        <f t="shared" si="6"/>
        <v xml:space="preserve">  </v>
      </c>
      <c r="B181" s="19"/>
      <c r="C181" s="1"/>
      <c r="D181" s="1"/>
      <c r="E181" s="41"/>
      <c r="F181" s="32">
        <f t="shared" si="8"/>
        <v>0</v>
      </c>
      <c r="G181" s="26">
        <f t="shared" si="7"/>
        <v>0</v>
      </c>
    </row>
    <row r="182" spans="1:7" x14ac:dyDescent="0.25">
      <c r="A182" s="42" t="str">
        <f t="shared" si="6"/>
        <v xml:space="preserve">  </v>
      </c>
      <c r="B182" s="19"/>
      <c r="C182" s="1"/>
      <c r="D182" s="1"/>
      <c r="E182" s="41"/>
      <c r="F182" s="32">
        <f t="shared" si="8"/>
        <v>0</v>
      </c>
      <c r="G182" s="26">
        <f t="shared" si="7"/>
        <v>0</v>
      </c>
    </row>
    <row r="183" spans="1:7" x14ac:dyDescent="0.25">
      <c r="A183" s="42" t="str">
        <f t="shared" si="6"/>
        <v xml:space="preserve">  </v>
      </c>
      <c r="B183" s="19"/>
      <c r="C183" s="1"/>
      <c r="D183" s="1"/>
      <c r="E183" s="41"/>
      <c r="F183" s="32">
        <f t="shared" si="8"/>
        <v>0</v>
      </c>
      <c r="G183" s="26">
        <f t="shared" si="7"/>
        <v>0</v>
      </c>
    </row>
    <row r="184" spans="1:7" x14ac:dyDescent="0.25">
      <c r="A184" s="42" t="str">
        <f t="shared" si="6"/>
        <v xml:space="preserve">  </v>
      </c>
      <c r="B184" s="19"/>
      <c r="C184" s="1"/>
      <c r="D184" s="1"/>
      <c r="E184" s="41"/>
      <c r="F184" s="32">
        <f t="shared" si="8"/>
        <v>0</v>
      </c>
      <c r="G184" s="26">
        <f t="shared" si="7"/>
        <v>0</v>
      </c>
    </row>
    <row r="185" spans="1:7" x14ac:dyDescent="0.25">
      <c r="A185" s="42" t="str">
        <f t="shared" si="6"/>
        <v xml:space="preserve">  </v>
      </c>
      <c r="B185" s="19"/>
      <c r="C185" s="1"/>
      <c r="D185" s="1"/>
      <c r="E185" s="41"/>
      <c r="F185" s="32">
        <f t="shared" si="8"/>
        <v>0</v>
      </c>
      <c r="G185" s="26">
        <f t="shared" si="7"/>
        <v>0</v>
      </c>
    </row>
    <row r="186" spans="1:7" x14ac:dyDescent="0.25">
      <c r="A186" s="42" t="str">
        <f t="shared" si="6"/>
        <v xml:space="preserve">  </v>
      </c>
      <c r="B186" s="19"/>
      <c r="C186" s="1"/>
      <c r="D186" s="1"/>
      <c r="E186" s="41"/>
      <c r="F186" s="32">
        <f t="shared" si="8"/>
        <v>0</v>
      </c>
      <c r="G186" s="26">
        <f t="shared" si="7"/>
        <v>0</v>
      </c>
    </row>
    <row r="187" spans="1:7" x14ac:dyDescent="0.25">
      <c r="A187" s="42" t="str">
        <f t="shared" si="6"/>
        <v xml:space="preserve">  </v>
      </c>
      <c r="B187" s="19"/>
      <c r="C187" s="1"/>
      <c r="D187" s="1"/>
      <c r="E187" s="41"/>
      <c r="F187" s="32">
        <f t="shared" si="8"/>
        <v>0</v>
      </c>
      <c r="G187" s="26">
        <f t="shared" si="7"/>
        <v>0</v>
      </c>
    </row>
    <row r="188" spans="1:7" x14ac:dyDescent="0.25">
      <c r="A188" s="42" t="str">
        <f t="shared" si="6"/>
        <v xml:space="preserve">  </v>
      </c>
      <c r="B188" s="19"/>
      <c r="C188" s="1"/>
      <c r="D188" s="1"/>
      <c r="E188" s="41"/>
      <c r="F188" s="32">
        <f t="shared" si="8"/>
        <v>0</v>
      </c>
      <c r="G188" s="26">
        <f t="shared" si="7"/>
        <v>0</v>
      </c>
    </row>
    <row r="189" spans="1:7" x14ac:dyDescent="0.25">
      <c r="A189" s="42" t="str">
        <f t="shared" si="6"/>
        <v xml:space="preserve">  </v>
      </c>
      <c r="B189" s="19"/>
      <c r="C189" s="1"/>
      <c r="D189" s="1"/>
      <c r="E189" s="41"/>
      <c r="F189" s="32">
        <f t="shared" si="8"/>
        <v>0</v>
      </c>
      <c r="G189" s="26">
        <f t="shared" si="7"/>
        <v>0</v>
      </c>
    </row>
    <row r="190" spans="1:7" x14ac:dyDescent="0.25">
      <c r="A190" s="42" t="str">
        <f t="shared" si="6"/>
        <v xml:space="preserve">  </v>
      </c>
      <c r="B190" s="19"/>
      <c r="C190" s="1"/>
      <c r="D190" s="1"/>
      <c r="E190" s="41"/>
      <c r="F190" s="32">
        <f t="shared" si="8"/>
        <v>0</v>
      </c>
      <c r="G190" s="26">
        <f t="shared" si="7"/>
        <v>0</v>
      </c>
    </row>
    <row r="191" spans="1:7" x14ac:dyDescent="0.25">
      <c r="A191" s="42" t="str">
        <f t="shared" si="6"/>
        <v xml:space="preserve">  </v>
      </c>
      <c r="B191" s="19"/>
      <c r="C191" s="1"/>
      <c r="D191" s="1"/>
      <c r="E191" s="41"/>
      <c r="F191" s="32">
        <f t="shared" si="8"/>
        <v>0</v>
      </c>
      <c r="G191" s="26">
        <f t="shared" si="7"/>
        <v>0</v>
      </c>
    </row>
    <row r="192" spans="1:7" x14ac:dyDescent="0.25">
      <c r="A192" s="42" t="str">
        <f t="shared" si="6"/>
        <v xml:space="preserve">  </v>
      </c>
      <c r="B192" s="19"/>
      <c r="C192" s="1"/>
      <c r="D192" s="1"/>
      <c r="E192" s="41"/>
      <c r="F192" s="32">
        <f t="shared" si="8"/>
        <v>0</v>
      </c>
      <c r="G192" s="26">
        <f t="shared" si="7"/>
        <v>0</v>
      </c>
    </row>
    <row r="193" spans="1:7" x14ac:dyDescent="0.25">
      <c r="A193" s="42" t="str">
        <f t="shared" si="6"/>
        <v xml:space="preserve">  </v>
      </c>
      <c r="B193" s="19"/>
      <c r="C193" s="1"/>
      <c r="D193" s="1"/>
      <c r="E193" s="41"/>
      <c r="F193" s="32">
        <f t="shared" si="8"/>
        <v>0</v>
      </c>
      <c r="G193" s="26">
        <f t="shared" si="7"/>
        <v>0</v>
      </c>
    </row>
    <row r="194" spans="1:7" x14ac:dyDescent="0.25">
      <c r="A194" s="42" t="str">
        <f t="shared" ref="A194:A257" si="9">CONCATENATE(D194," ",C194," ",B194)</f>
        <v xml:space="preserve">  </v>
      </c>
      <c r="B194" s="19"/>
      <c r="C194" s="1"/>
      <c r="D194" s="1"/>
      <c r="E194" s="41"/>
      <c r="F194" s="32">
        <f t="shared" si="8"/>
        <v>0</v>
      </c>
      <c r="G194" s="26">
        <f t="shared" ref="G194:G257" si="10">COUNTIF(E194:E194,"Fragile")+COUNTIF(E194:E194,"À besoins")+COUNTIF(E194:E194,"pas de restitution")</f>
        <v>0</v>
      </c>
    </row>
    <row r="195" spans="1:7" x14ac:dyDescent="0.25">
      <c r="A195" s="42" t="str">
        <f t="shared" si="9"/>
        <v xml:space="preserve">  </v>
      </c>
      <c r="B195" s="19"/>
      <c r="C195" s="1"/>
      <c r="D195" s="1"/>
      <c r="E195" s="41"/>
      <c r="F195" s="32">
        <f t="shared" ref="F195:F258" si="11">(COUNTIF(E195,"Satisfaisant")*100+COUNTIF(E195,"Fragile")*50)</f>
        <v>0</v>
      </c>
      <c r="G195" s="26">
        <f t="shared" si="10"/>
        <v>0</v>
      </c>
    </row>
    <row r="196" spans="1:7" x14ac:dyDescent="0.25">
      <c r="A196" s="42" t="str">
        <f t="shared" si="9"/>
        <v xml:space="preserve">  </v>
      </c>
      <c r="B196" s="19"/>
      <c r="C196" s="1"/>
      <c r="D196" s="1"/>
      <c r="E196" s="41"/>
      <c r="F196" s="32">
        <f t="shared" si="11"/>
        <v>0</v>
      </c>
      <c r="G196" s="26">
        <f t="shared" si="10"/>
        <v>0</v>
      </c>
    </row>
    <row r="197" spans="1:7" x14ac:dyDescent="0.25">
      <c r="A197" s="42" t="str">
        <f t="shared" si="9"/>
        <v xml:space="preserve">  </v>
      </c>
      <c r="B197" s="19"/>
      <c r="C197" s="1"/>
      <c r="D197" s="1"/>
      <c r="E197" s="41"/>
      <c r="F197" s="32">
        <f t="shared" si="11"/>
        <v>0</v>
      </c>
      <c r="G197" s="26">
        <f t="shared" si="10"/>
        <v>0</v>
      </c>
    </row>
    <row r="198" spans="1:7" x14ac:dyDescent="0.25">
      <c r="A198" s="42" t="str">
        <f t="shared" si="9"/>
        <v xml:space="preserve">  </v>
      </c>
      <c r="B198" s="19"/>
      <c r="C198" s="1"/>
      <c r="D198" s="1"/>
      <c r="E198" s="41"/>
      <c r="F198" s="32">
        <f t="shared" si="11"/>
        <v>0</v>
      </c>
      <c r="G198" s="26">
        <f t="shared" si="10"/>
        <v>0</v>
      </c>
    </row>
    <row r="199" spans="1:7" x14ac:dyDescent="0.25">
      <c r="A199" s="42" t="str">
        <f t="shared" si="9"/>
        <v xml:space="preserve">  </v>
      </c>
      <c r="B199" s="19"/>
      <c r="C199" s="1"/>
      <c r="D199" s="1"/>
      <c r="E199" s="41"/>
      <c r="F199" s="32">
        <f t="shared" si="11"/>
        <v>0</v>
      </c>
      <c r="G199" s="26">
        <f t="shared" si="10"/>
        <v>0</v>
      </c>
    </row>
    <row r="200" spans="1:7" x14ac:dyDescent="0.25">
      <c r="A200" s="42" t="str">
        <f t="shared" si="9"/>
        <v xml:space="preserve">  </v>
      </c>
      <c r="B200" s="19"/>
      <c r="C200" s="1"/>
      <c r="D200" s="1"/>
      <c r="E200" s="41"/>
      <c r="F200" s="32">
        <f t="shared" si="11"/>
        <v>0</v>
      </c>
      <c r="G200" s="26">
        <f t="shared" si="10"/>
        <v>0</v>
      </c>
    </row>
    <row r="201" spans="1:7" x14ac:dyDescent="0.25">
      <c r="A201" s="42" t="str">
        <f t="shared" si="9"/>
        <v xml:space="preserve">  </v>
      </c>
      <c r="B201" s="19"/>
      <c r="C201" s="1"/>
      <c r="D201" s="1"/>
      <c r="E201" s="41"/>
      <c r="F201" s="32">
        <f t="shared" si="11"/>
        <v>0</v>
      </c>
      <c r="G201" s="26">
        <f t="shared" si="10"/>
        <v>0</v>
      </c>
    </row>
    <row r="202" spans="1:7" x14ac:dyDescent="0.25">
      <c r="A202" s="42" t="str">
        <f t="shared" si="9"/>
        <v xml:space="preserve">  </v>
      </c>
      <c r="B202" s="19"/>
      <c r="C202" s="1"/>
      <c r="D202" s="1"/>
      <c r="E202" s="41"/>
      <c r="F202" s="32">
        <f t="shared" si="11"/>
        <v>0</v>
      </c>
      <c r="G202" s="26">
        <f t="shared" si="10"/>
        <v>0</v>
      </c>
    </row>
    <row r="203" spans="1:7" x14ac:dyDescent="0.25">
      <c r="A203" s="42" t="str">
        <f t="shared" si="9"/>
        <v xml:space="preserve">  </v>
      </c>
      <c r="B203" s="19"/>
      <c r="C203" s="1"/>
      <c r="D203" s="1"/>
      <c r="E203" s="41"/>
      <c r="F203" s="32">
        <f t="shared" si="11"/>
        <v>0</v>
      </c>
      <c r="G203" s="26">
        <f t="shared" si="10"/>
        <v>0</v>
      </c>
    </row>
    <row r="204" spans="1:7" x14ac:dyDescent="0.25">
      <c r="A204" s="42" t="str">
        <f t="shared" si="9"/>
        <v xml:space="preserve">  </v>
      </c>
      <c r="B204" s="19"/>
      <c r="C204" s="1"/>
      <c r="D204" s="1"/>
      <c r="E204" s="41"/>
      <c r="F204" s="32">
        <f t="shared" si="11"/>
        <v>0</v>
      </c>
      <c r="G204" s="26">
        <f t="shared" si="10"/>
        <v>0</v>
      </c>
    </row>
    <row r="205" spans="1:7" x14ac:dyDescent="0.25">
      <c r="A205" s="42" t="str">
        <f t="shared" si="9"/>
        <v xml:space="preserve">  </v>
      </c>
      <c r="B205" s="19"/>
      <c r="C205" s="1"/>
      <c r="D205" s="1"/>
      <c r="E205" s="41"/>
      <c r="F205" s="32">
        <f t="shared" si="11"/>
        <v>0</v>
      </c>
      <c r="G205" s="26">
        <f t="shared" si="10"/>
        <v>0</v>
      </c>
    </row>
    <row r="206" spans="1:7" x14ac:dyDescent="0.25">
      <c r="A206" s="42" t="str">
        <f t="shared" si="9"/>
        <v xml:space="preserve">  </v>
      </c>
      <c r="B206" s="19"/>
      <c r="C206" s="1"/>
      <c r="D206" s="1"/>
      <c r="E206" s="41"/>
      <c r="F206" s="32">
        <f t="shared" si="11"/>
        <v>0</v>
      </c>
      <c r="G206" s="26">
        <f t="shared" si="10"/>
        <v>0</v>
      </c>
    </row>
    <row r="207" spans="1:7" x14ac:dyDescent="0.25">
      <c r="A207" s="42" t="str">
        <f t="shared" si="9"/>
        <v xml:space="preserve">  </v>
      </c>
      <c r="B207" s="19"/>
      <c r="C207" s="1"/>
      <c r="D207" s="1"/>
      <c r="E207" s="41"/>
      <c r="F207" s="32">
        <f t="shared" si="11"/>
        <v>0</v>
      </c>
      <c r="G207" s="26">
        <f t="shared" si="10"/>
        <v>0</v>
      </c>
    </row>
    <row r="208" spans="1:7" x14ac:dyDescent="0.25">
      <c r="A208" s="42" t="str">
        <f t="shared" si="9"/>
        <v xml:space="preserve">  </v>
      </c>
      <c r="B208" s="19"/>
      <c r="C208" s="1"/>
      <c r="D208" s="1"/>
      <c r="E208" s="41"/>
      <c r="F208" s="32">
        <f t="shared" si="11"/>
        <v>0</v>
      </c>
      <c r="G208" s="26">
        <f t="shared" si="10"/>
        <v>0</v>
      </c>
    </row>
    <row r="209" spans="1:7" x14ac:dyDescent="0.25">
      <c r="A209" s="42" t="str">
        <f t="shared" si="9"/>
        <v xml:space="preserve">  </v>
      </c>
      <c r="B209" s="19"/>
      <c r="C209" s="1"/>
      <c r="D209" s="1"/>
      <c r="E209" s="41"/>
      <c r="F209" s="32">
        <f t="shared" si="11"/>
        <v>0</v>
      </c>
      <c r="G209" s="26">
        <f t="shared" si="10"/>
        <v>0</v>
      </c>
    </row>
    <row r="210" spans="1:7" x14ac:dyDescent="0.25">
      <c r="A210" s="42" t="str">
        <f t="shared" si="9"/>
        <v xml:space="preserve">  </v>
      </c>
      <c r="B210" s="19"/>
      <c r="C210" s="1"/>
      <c r="D210" s="1"/>
      <c r="E210" s="41"/>
      <c r="F210" s="32">
        <f t="shared" si="11"/>
        <v>0</v>
      </c>
      <c r="G210" s="26">
        <f t="shared" si="10"/>
        <v>0</v>
      </c>
    </row>
    <row r="211" spans="1:7" x14ac:dyDescent="0.25">
      <c r="A211" s="42" t="str">
        <f t="shared" si="9"/>
        <v xml:space="preserve">  </v>
      </c>
      <c r="B211" s="19"/>
      <c r="C211" s="1"/>
      <c r="D211" s="1"/>
      <c r="E211" s="41"/>
      <c r="F211" s="32">
        <f t="shared" si="11"/>
        <v>0</v>
      </c>
      <c r="G211" s="26">
        <f t="shared" si="10"/>
        <v>0</v>
      </c>
    </row>
    <row r="212" spans="1:7" x14ac:dyDescent="0.25">
      <c r="A212" s="42" t="str">
        <f t="shared" si="9"/>
        <v xml:space="preserve">  </v>
      </c>
      <c r="B212" s="19"/>
      <c r="C212" s="1"/>
      <c r="D212" s="1"/>
      <c r="E212" s="41"/>
      <c r="F212" s="32">
        <f t="shared" si="11"/>
        <v>0</v>
      </c>
      <c r="G212" s="26">
        <f t="shared" si="10"/>
        <v>0</v>
      </c>
    </row>
    <row r="213" spans="1:7" x14ac:dyDescent="0.25">
      <c r="A213" s="42" t="str">
        <f t="shared" si="9"/>
        <v xml:space="preserve">  </v>
      </c>
      <c r="B213" s="19"/>
      <c r="C213" s="1"/>
      <c r="D213" s="1"/>
      <c r="E213" s="41"/>
      <c r="F213" s="32">
        <f t="shared" si="11"/>
        <v>0</v>
      </c>
      <c r="G213" s="26">
        <f t="shared" si="10"/>
        <v>0</v>
      </c>
    </row>
    <row r="214" spans="1:7" x14ac:dyDescent="0.25">
      <c r="A214" s="42" t="str">
        <f t="shared" si="9"/>
        <v xml:space="preserve">  </v>
      </c>
      <c r="B214" s="19"/>
      <c r="C214" s="1"/>
      <c r="D214" s="1"/>
      <c r="E214" s="41"/>
      <c r="F214" s="32">
        <f t="shared" si="11"/>
        <v>0</v>
      </c>
      <c r="G214" s="26">
        <f t="shared" si="10"/>
        <v>0</v>
      </c>
    </row>
    <row r="215" spans="1:7" x14ac:dyDescent="0.25">
      <c r="A215" s="42" t="str">
        <f t="shared" si="9"/>
        <v xml:space="preserve">  </v>
      </c>
      <c r="B215" s="19"/>
      <c r="C215" s="1"/>
      <c r="D215" s="1"/>
      <c r="E215" s="41"/>
      <c r="F215" s="32">
        <f t="shared" si="11"/>
        <v>0</v>
      </c>
      <c r="G215" s="26">
        <f t="shared" si="10"/>
        <v>0</v>
      </c>
    </row>
    <row r="216" spans="1:7" x14ac:dyDescent="0.25">
      <c r="A216" s="42" t="str">
        <f t="shared" si="9"/>
        <v xml:space="preserve">  </v>
      </c>
      <c r="B216" s="19"/>
      <c r="C216" s="1"/>
      <c r="D216" s="1"/>
      <c r="E216" s="41"/>
      <c r="F216" s="32">
        <f t="shared" si="11"/>
        <v>0</v>
      </c>
      <c r="G216" s="26">
        <f t="shared" si="10"/>
        <v>0</v>
      </c>
    </row>
    <row r="217" spans="1:7" x14ac:dyDescent="0.25">
      <c r="A217" s="42" t="str">
        <f t="shared" si="9"/>
        <v xml:space="preserve">  </v>
      </c>
      <c r="B217" s="19"/>
      <c r="C217" s="1"/>
      <c r="D217" s="1"/>
      <c r="E217" s="41"/>
      <c r="F217" s="32">
        <f t="shared" si="11"/>
        <v>0</v>
      </c>
      <c r="G217" s="26">
        <f t="shared" si="10"/>
        <v>0</v>
      </c>
    </row>
    <row r="218" spans="1:7" x14ac:dyDescent="0.25">
      <c r="A218" s="42" t="str">
        <f t="shared" si="9"/>
        <v xml:space="preserve">  </v>
      </c>
      <c r="B218" s="19"/>
      <c r="C218" s="1"/>
      <c r="D218" s="1"/>
      <c r="E218" s="41"/>
      <c r="F218" s="32">
        <f t="shared" si="11"/>
        <v>0</v>
      </c>
      <c r="G218" s="26">
        <f t="shared" si="10"/>
        <v>0</v>
      </c>
    </row>
    <row r="219" spans="1:7" x14ac:dyDescent="0.25">
      <c r="A219" s="42" t="str">
        <f t="shared" si="9"/>
        <v xml:space="preserve">  </v>
      </c>
      <c r="B219" s="19"/>
      <c r="C219" s="1"/>
      <c r="D219" s="1"/>
      <c r="E219" s="41"/>
      <c r="F219" s="32">
        <f t="shared" si="11"/>
        <v>0</v>
      </c>
      <c r="G219" s="26">
        <f t="shared" si="10"/>
        <v>0</v>
      </c>
    </row>
    <row r="220" spans="1:7" x14ac:dyDescent="0.25">
      <c r="A220" s="42" t="str">
        <f t="shared" si="9"/>
        <v xml:space="preserve">  </v>
      </c>
      <c r="B220" s="19"/>
      <c r="C220" s="1"/>
      <c r="D220" s="1"/>
      <c r="E220" s="41"/>
      <c r="F220" s="32">
        <f t="shared" si="11"/>
        <v>0</v>
      </c>
      <c r="G220" s="26">
        <f t="shared" si="10"/>
        <v>0</v>
      </c>
    </row>
    <row r="221" spans="1:7" x14ac:dyDescent="0.25">
      <c r="A221" s="42" t="str">
        <f t="shared" si="9"/>
        <v xml:space="preserve">  </v>
      </c>
      <c r="B221" s="19"/>
      <c r="C221" s="1"/>
      <c r="D221" s="1"/>
      <c r="E221" s="41"/>
      <c r="F221" s="32">
        <f t="shared" si="11"/>
        <v>0</v>
      </c>
      <c r="G221" s="26">
        <f t="shared" si="10"/>
        <v>0</v>
      </c>
    </row>
    <row r="222" spans="1:7" x14ac:dyDescent="0.25">
      <c r="A222" s="42" t="str">
        <f t="shared" si="9"/>
        <v xml:space="preserve">  </v>
      </c>
      <c r="B222" s="19"/>
      <c r="C222" s="1"/>
      <c r="D222" s="1"/>
      <c r="E222" s="41"/>
      <c r="F222" s="32">
        <f t="shared" si="11"/>
        <v>0</v>
      </c>
      <c r="G222" s="26">
        <f t="shared" si="10"/>
        <v>0</v>
      </c>
    </row>
    <row r="223" spans="1:7" x14ac:dyDescent="0.25">
      <c r="A223" s="42" t="str">
        <f t="shared" si="9"/>
        <v xml:space="preserve">  </v>
      </c>
      <c r="B223" s="19"/>
      <c r="C223" s="1"/>
      <c r="D223" s="1"/>
      <c r="E223" s="41"/>
      <c r="F223" s="32">
        <f t="shared" si="11"/>
        <v>0</v>
      </c>
      <c r="G223" s="26">
        <f t="shared" si="10"/>
        <v>0</v>
      </c>
    </row>
    <row r="224" spans="1:7" x14ac:dyDescent="0.25">
      <c r="A224" s="42" t="str">
        <f t="shared" si="9"/>
        <v xml:space="preserve">  </v>
      </c>
      <c r="B224" s="19"/>
      <c r="C224" s="1"/>
      <c r="D224" s="1"/>
      <c r="E224" s="41"/>
      <c r="F224" s="32">
        <f t="shared" si="11"/>
        <v>0</v>
      </c>
      <c r="G224" s="26">
        <f t="shared" si="10"/>
        <v>0</v>
      </c>
    </row>
    <row r="225" spans="1:7" x14ac:dyDescent="0.25">
      <c r="A225" s="42" t="str">
        <f t="shared" si="9"/>
        <v xml:space="preserve">  </v>
      </c>
      <c r="B225" s="19"/>
      <c r="C225" s="1"/>
      <c r="D225" s="1"/>
      <c r="E225" s="41"/>
      <c r="F225" s="32">
        <f t="shared" si="11"/>
        <v>0</v>
      </c>
      <c r="G225" s="26">
        <f t="shared" si="10"/>
        <v>0</v>
      </c>
    </row>
    <row r="226" spans="1:7" x14ac:dyDescent="0.25">
      <c r="A226" s="42" t="str">
        <f t="shared" si="9"/>
        <v xml:space="preserve">  </v>
      </c>
      <c r="B226" s="19"/>
      <c r="C226" s="1"/>
      <c r="D226" s="1"/>
      <c r="E226" s="41"/>
      <c r="F226" s="32">
        <f t="shared" si="11"/>
        <v>0</v>
      </c>
      <c r="G226" s="26">
        <f t="shared" si="10"/>
        <v>0</v>
      </c>
    </row>
    <row r="227" spans="1:7" x14ac:dyDescent="0.25">
      <c r="A227" s="42" t="str">
        <f t="shared" si="9"/>
        <v xml:space="preserve">  </v>
      </c>
      <c r="B227" s="19"/>
      <c r="C227" s="1"/>
      <c r="D227" s="1"/>
      <c r="E227" s="41"/>
      <c r="F227" s="32">
        <f t="shared" si="11"/>
        <v>0</v>
      </c>
      <c r="G227" s="26">
        <f t="shared" si="10"/>
        <v>0</v>
      </c>
    </row>
    <row r="228" spans="1:7" x14ac:dyDescent="0.25">
      <c r="A228" s="42" t="str">
        <f t="shared" si="9"/>
        <v xml:space="preserve">  </v>
      </c>
      <c r="B228" s="19"/>
      <c r="C228" s="1"/>
      <c r="D228" s="1"/>
      <c r="E228" s="41"/>
      <c r="F228" s="32">
        <f t="shared" si="11"/>
        <v>0</v>
      </c>
      <c r="G228" s="26">
        <f t="shared" si="10"/>
        <v>0</v>
      </c>
    </row>
    <row r="229" spans="1:7" x14ac:dyDescent="0.25">
      <c r="A229" s="42" t="str">
        <f t="shared" si="9"/>
        <v xml:space="preserve">  </v>
      </c>
      <c r="B229" s="19"/>
      <c r="C229" s="1"/>
      <c r="D229" s="1"/>
      <c r="E229" s="41"/>
      <c r="F229" s="32">
        <f t="shared" si="11"/>
        <v>0</v>
      </c>
      <c r="G229" s="26">
        <f t="shared" si="10"/>
        <v>0</v>
      </c>
    </row>
    <row r="230" spans="1:7" x14ac:dyDescent="0.25">
      <c r="A230" s="42" t="str">
        <f t="shared" si="9"/>
        <v xml:space="preserve">  </v>
      </c>
      <c r="B230" s="19"/>
      <c r="C230" s="1"/>
      <c r="D230" s="1"/>
      <c r="E230" s="41"/>
      <c r="F230" s="32">
        <f t="shared" si="11"/>
        <v>0</v>
      </c>
      <c r="G230" s="26">
        <f t="shared" si="10"/>
        <v>0</v>
      </c>
    </row>
    <row r="231" spans="1:7" x14ac:dyDescent="0.25">
      <c r="A231" s="42" t="str">
        <f t="shared" si="9"/>
        <v xml:space="preserve">  </v>
      </c>
      <c r="B231" s="19"/>
      <c r="C231" s="1"/>
      <c r="D231" s="1"/>
      <c r="E231" s="41"/>
      <c r="F231" s="32">
        <f t="shared" si="11"/>
        <v>0</v>
      </c>
      <c r="G231" s="26">
        <f t="shared" si="10"/>
        <v>0</v>
      </c>
    </row>
    <row r="232" spans="1:7" x14ac:dyDescent="0.25">
      <c r="A232" s="42" t="str">
        <f t="shared" si="9"/>
        <v xml:space="preserve">  </v>
      </c>
      <c r="B232" s="19"/>
      <c r="C232" s="1"/>
      <c r="D232" s="1"/>
      <c r="E232" s="41"/>
      <c r="F232" s="32">
        <f t="shared" si="11"/>
        <v>0</v>
      </c>
      <c r="G232" s="26">
        <f t="shared" si="10"/>
        <v>0</v>
      </c>
    </row>
    <row r="233" spans="1:7" x14ac:dyDescent="0.25">
      <c r="A233" s="42" t="str">
        <f t="shared" si="9"/>
        <v xml:space="preserve">  </v>
      </c>
      <c r="B233" s="19"/>
      <c r="C233" s="1"/>
      <c r="D233" s="1"/>
      <c r="E233" s="41"/>
      <c r="F233" s="32">
        <f t="shared" si="11"/>
        <v>0</v>
      </c>
      <c r="G233" s="26">
        <f t="shared" si="10"/>
        <v>0</v>
      </c>
    </row>
    <row r="234" spans="1:7" x14ac:dyDescent="0.25">
      <c r="A234" s="42" t="str">
        <f t="shared" si="9"/>
        <v xml:space="preserve">  </v>
      </c>
      <c r="B234" s="19"/>
      <c r="C234" s="1"/>
      <c r="D234" s="1"/>
      <c r="E234" s="41"/>
      <c r="F234" s="32">
        <f t="shared" si="11"/>
        <v>0</v>
      </c>
      <c r="G234" s="26">
        <f t="shared" si="10"/>
        <v>0</v>
      </c>
    </row>
    <row r="235" spans="1:7" x14ac:dyDescent="0.25">
      <c r="A235" s="42" t="str">
        <f t="shared" si="9"/>
        <v xml:space="preserve">  </v>
      </c>
      <c r="B235" s="19"/>
      <c r="C235" s="1"/>
      <c r="D235" s="1"/>
      <c r="E235" s="41"/>
      <c r="F235" s="32">
        <f t="shared" si="11"/>
        <v>0</v>
      </c>
      <c r="G235" s="26">
        <f t="shared" si="10"/>
        <v>0</v>
      </c>
    </row>
    <row r="236" spans="1:7" x14ac:dyDescent="0.25">
      <c r="A236" s="42" t="str">
        <f t="shared" si="9"/>
        <v xml:space="preserve">  </v>
      </c>
      <c r="B236" s="19"/>
      <c r="C236" s="1"/>
      <c r="D236" s="1"/>
      <c r="E236" s="41"/>
      <c r="F236" s="32">
        <f t="shared" si="11"/>
        <v>0</v>
      </c>
      <c r="G236" s="26">
        <f t="shared" si="10"/>
        <v>0</v>
      </c>
    </row>
    <row r="237" spans="1:7" x14ac:dyDescent="0.25">
      <c r="A237" s="42" t="str">
        <f t="shared" si="9"/>
        <v xml:space="preserve">  </v>
      </c>
      <c r="B237" s="19"/>
      <c r="C237" s="1"/>
      <c r="D237" s="1"/>
      <c r="E237" s="41"/>
      <c r="F237" s="32">
        <f t="shared" si="11"/>
        <v>0</v>
      </c>
      <c r="G237" s="26">
        <f t="shared" si="10"/>
        <v>0</v>
      </c>
    </row>
    <row r="238" spans="1:7" x14ac:dyDescent="0.25">
      <c r="A238" s="42" t="str">
        <f t="shared" si="9"/>
        <v xml:space="preserve">  </v>
      </c>
      <c r="B238" s="19"/>
      <c r="C238" s="1"/>
      <c r="D238" s="1"/>
      <c r="E238" s="41"/>
      <c r="F238" s="32">
        <f t="shared" si="11"/>
        <v>0</v>
      </c>
      <c r="G238" s="26">
        <f t="shared" si="10"/>
        <v>0</v>
      </c>
    </row>
    <row r="239" spans="1:7" x14ac:dyDescent="0.25">
      <c r="A239" s="42" t="str">
        <f t="shared" si="9"/>
        <v xml:space="preserve">  </v>
      </c>
      <c r="B239" s="19"/>
      <c r="C239" s="1"/>
      <c r="D239" s="1"/>
      <c r="E239" s="41"/>
      <c r="F239" s="32">
        <f t="shared" si="11"/>
        <v>0</v>
      </c>
      <c r="G239" s="26">
        <f t="shared" si="10"/>
        <v>0</v>
      </c>
    </row>
    <row r="240" spans="1:7" x14ac:dyDescent="0.25">
      <c r="A240" s="42" t="str">
        <f t="shared" si="9"/>
        <v xml:space="preserve">  </v>
      </c>
      <c r="B240" s="19"/>
      <c r="C240" s="1"/>
      <c r="D240" s="1"/>
      <c r="E240" s="41"/>
      <c r="F240" s="32">
        <f t="shared" si="11"/>
        <v>0</v>
      </c>
      <c r="G240" s="26">
        <f t="shared" si="10"/>
        <v>0</v>
      </c>
    </row>
    <row r="241" spans="1:7" x14ac:dyDescent="0.25">
      <c r="A241" s="42" t="str">
        <f t="shared" si="9"/>
        <v xml:space="preserve">  </v>
      </c>
      <c r="B241" s="19"/>
      <c r="C241" s="1"/>
      <c r="D241" s="1"/>
      <c r="E241" s="41"/>
      <c r="F241" s="32">
        <f t="shared" si="11"/>
        <v>0</v>
      </c>
      <c r="G241" s="26">
        <f t="shared" si="10"/>
        <v>0</v>
      </c>
    </row>
    <row r="242" spans="1:7" x14ac:dyDescent="0.25">
      <c r="A242" s="42" t="str">
        <f t="shared" si="9"/>
        <v xml:space="preserve">  </v>
      </c>
      <c r="B242" s="19"/>
      <c r="C242" s="1"/>
      <c r="D242" s="1"/>
      <c r="E242" s="41"/>
      <c r="F242" s="32">
        <f t="shared" si="11"/>
        <v>0</v>
      </c>
      <c r="G242" s="26">
        <f t="shared" si="10"/>
        <v>0</v>
      </c>
    </row>
    <row r="243" spans="1:7" x14ac:dyDescent="0.25">
      <c r="A243" s="42" t="str">
        <f t="shared" si="9"/>
        <v xml:space="preserve">  </v>
      </c>
      <c r="B243" s="19"/>
      <c r="C243" s="1"/>
      <c r="D243" s="1"/>
      <c r="E243" s="41"/>
      <c r="F243" s="32">
        <f t="shared" si="11"/>
        <v>0</v>
      </c>
      <c r="G243" s="26">
        <f t="shared" si="10"/>
        <v>0</v>
      </c>
    </row>
    <row r="244" spans="1:7" x14ac:dyDescent="0.25">
      <c r="A244" s="42" t="str">
        <f t="shared" si="9"/>
        <v xml:space="preserve">  </v>
      </c>
      <c r="B244" s="19"/>
      <c r="C244" s="1"/>
      <c r="D244" s="1"/>
      <c r="E244" s="41"/>
      <c r="F244" s="32">
        <f t="shared" si="11"/>
        <v>0</v>
      </c>
      <c r="G244" s="26">
        <f t="shared" si="10"/>
        <v>0</v>
      </c>
    </row>
    <row r="245" spans="1:7" x14ac:dyDescent="0.25">
      <c r="A245" s="42" t="str">
        <f t="shared" si="9"/>
        <v xml:space="preserve">  </v>
      </c>
      <c r="B245" s="19"/>
      <c r="C245" s="1"/>
      <c r="D245" s="1"/>
      <c r="E245" s="41"/>
      <c r="F245" s="32">
        <f t="shared" si="11"/>
        <v>0</v>
      </c>
      <c r="G245" s="26">
        <f t="shared" si="10"/>
        <v>0</v>
      </c>
    </row>
    <row r="246" spans="1:7" x14ac:dyDescent="0.25">
      <c r="A246" s="42" t="str">
        <f t="shared" si="9"/>
        <v xml:space="preserve">  </v>
      </c>
      <c r="B246" s="19"/>
      <c r="C246" s="1"/>
      <c r="D246" s="1"/>
      <c r="E246" s="41"/>
      <c r="F246" s="32">
        <f t="shared" si="11"/>
        <v>0</v>
      </c>
      <c r="G246" s="26">
        <f t="shared" si="10"/>
        <v>0</v>
      </c>
    </row>
    <row r="247" spans="1:7" x14ac:dyDescent="0.25">
      <c r="A247" s="42" t="str">
        <f t="shared" si="9"/>
        <v xml:space="preserve">  </v>
      </c>
      <c r="B247" s="19"/>
      <c r="C247" s="1"/>
      <c r="D247" s="1"/>
      <c r="E247" s="41"/>
      <c r="F247" s="32">
        <f t="shared" si="11"/>
        <v>0</v>
      </c>
      <c r="G247" s="26">
        <f t="shared" si="10"/>
        <v>0</v>
      </c>
    </row>
    <row r="248" spans="1:7" x14ac:dyDescent="0.25">
      <c r="A248" s="42" t="str">
        <f t="shared" si="9"/>
        <v xml:space="preserve">  </v>
      </c>
      <c r="B248" s="19"/>
      <c r="C248" s="1"/>
      <c r="D248" s="1"/>
      <c r="E248" s="41"/>
      <c r="F248" s="32">
        <f t="shared" si="11"/>
        <v>0</v>
      </c>
      <c r="G248" s="26">
        <f t="shared" si="10"/>
        <v>0</v>
      </c>
    </row>
    <row r="249" spans="1:7" x14ac:dyDescent="0.25">
      <c r="A249" s="42" t="str">
        <f t="shared" si="9"/>
        <v xml:space="preserve">  </v>
      </c>
      <c r="B249" s="19"/>
      <c r="C249" s="1"/>
      <c r="D249" s="1"/>
      <c r="E249" s="41"/>
      <c r="F249" s="32">
        <f t="shared" si="11"/>
        <v>0</v>
      </c>
      <c r="G249" s="26">
        <f t="shared" si="10"/>
        <v>0</v>
      </c>
    </row>
    <row r="250" spans="1:7" x14ac:dyDescent="0.25">
      <c r="A250" s="42" t="str">
        <f t="shared" si="9"/>
        <v xml:space="preserve">  </v>
      </c>
      <c r="B250" s="19"/>
      <c r="C250" s="1"/>
      <c r="D250" s="1"/>
      <c r="E250" s="41"/>
      <c r="F250" s="32">
        <f t="shared" si="11"/>
        <v>0</v>
      </c>
      <c r="G250" s="26">
        <f t="shared" si="10"/>
        <v>0</v>
      </c>
    </row>
    <row r="251" spans="1:7" x14ac:dyDescent="0.25">
      <c r="A251" s="42" t="str">
        <f t="shared" si="9"/>
        <v xml:space="preserve">  </v>
      </c>
      <c r="B251" s="19"/>
      <c r="C251" s="1"/>
      <c r="D251" s="1"/>
      <c r="E251" s="41"/>
      <c r="F251" s="32">
        <f t="shared" si="11"/>
        <v>0</v>
      </c>
      <c r="G251" s="26">
        <f t="shared" si="10"/>
        <v>0</v>
      </c>
    </row>
    <row r="252" spans="1:7" x14ac:dyDescent="0.25">
      <c r="A252" s="42" t="str">
        <f t="shared" si="9"/>
        <v xml:space="preserve">  </v>
      </c>
      <c r="B252" s="19"/>
      <c r="C252" s="1"/>
      <c r="D252" s="1"/>
      <c r="E252" s="41"/>
      <c r="F252" s="32">
        <f t="shared" si="11"/>
        <v>0</v>
      </c>
      <c r="G252" s="26">
        <f t="shared" si="10"/>
        <v>0</v>
      </c>
    </row>
    <row r="253" spans="1:7" x14ac:dyDescent="0.25">
      <c r="A253" s="42" t="str">
        <f t="shared" si="9"/>
        <v xml:space="preserve">  </v>
      </c>
      <c r="B253" s="19"/>
      <c r="C253" s="1"/>
      <c r="D253" s="1"/>
      <c r="E253" s="41"/>
      <c r="F253" s="32">
        <f t="shared" si="11"/>
        <v>0</v>
      </c>
      <c r="G253" s="26">
        <f t="shared" si="10"/>
        <v>0</v>
      </c>
    </row>
    <row r="254" spans="1:7" x14ac:dyDescent="0.25">
      <c r="A254" s="42" t="str">
        <f t="shared" si="9"/>
        <v xml:space="preserve">  </v>
      </c>
      <c r="B254" s="19"/>
      <c r="C254" s="1"/>
      <c r="D254" s="1"/>
      <c r="E254" s="41"/>
      <c r="F254" s="32">
        <f t="shared" si="11"/>
        <v>0</v>
      </c>
      <c r="G254" s="26">
        <f t="shared" si="10"/>
        <v>0</v>
      </c>
    </row>
    <row r="255" spans="1:7" x14ac:dyDescent="0.25">
      <c r="A255" s="42" t="str">
        <f t="shared" si="9"/>
        <v xml:space="preserve">  </v>
      </c>
      <c r="B255" s="19"/>
      <c r="C255" s="1"/>
      <c r="D255" s="1"/>
      <c r="E255" s="41"/>
      <c r="F255" s="32">
        <f t="shared" si="11"/>
        <v>0</v>
      </c>
      <c r="G255" s="26">
        <f t="shared" si="10"/>
        <v>0</v>
      </c>
    </row>
    <row r="256" spans="1:7" x14ac:dyDescent="0.25">
      <c r="A256" s="42" t="str">
        <f t="shared" si="9"/>
        <v xml:space="preserve">  </v>
      </c>
      <c r="B256" s="19"/>
      <c r="C256" s="1"/>
      <c r="D256" s="1"/>
      <c r="E256" s="41"/>
      <c r="F256" s="32">
        <f t="shared" si="11"/>
        <v>0</v>
      </c>
      <c r="G256" s="26">
        <f t="shared" si="10"/>
        <v>0</v>
      </c>
    </row>
    <row r="257" spans="1:7" x14ac:dyDescent="0.25">
      <c r="A257" s="42" t="str">
        <f t="shared" si="9"/>
        <v xml:space="preserve">  </v>
      </c>
      <c r="B257" s="19"/>
      <c r="C257" s="1"/>
      <c r="D257" s="1"/>
      <c r="E257" s="41"/>
      <c r="F257" s="32">
        <f t="shared" si="11"/>
        <v>0</v>
      </c>
      <c r="G257" s="26">
        <f t="shared" si="10"/>
        <v>0</v>
      </c>
    </row>
    <row r="258" spans="1:7" x14ac:dyDescent="0.25">
      <c r="A258" s="42" t="str">
        <f t="shared" ref="A258:A301" si="12">CONCATENATE(D258," ",C258," ",B258)</f>
        <v xml:space="preserve">  </v>
      </c>
      <c r="B258" s="19"/>
      <c r="C258" s="1"/>
      <c r="D258" s="1"/>
      <c r="E258" s="41"/>
      <c r="F258" s="32">
        <f t="shared" si="11"/>
        <v>0</v>
      </c>
      <c r="G258" s="26">
        <f t="shared" ref="G258:G301" si="13">COUNTIF(E258:E258,"Fragile")+COUNTIF(E258:E258,"À besoins")+COUNTIF(E258:E258,"pas de restitution")</f>
        <v>0</v>
      </c>
    </row>
    <row r="259" spans="1:7" x14ac:dyDescent="0.25">
      <c r="A259" s="42" t="str">
        <f t="shared" si="12"/>
        <v xml:space="preserve">  </v>
      </c>
      <c r="B259" s="19"/>
      <c r="C259" s="1"/>
      <c r="D259" s="1"/>
      <c r="E259" s="41"/>
      <c r="F259" s="32">
        <f t="shared" ref="F259:F301" si="14">(COUNTIF(E259,"Satisfaisant")*100+COUNTIF(E259,"Fragile")*50)</f>
        <v>0</v>
      </c>
      <c r="G259" s="26">
        <f t="shared" si="13"/>
        <v>0</v>
      </c>
    </row>
    <row r="260" spans="1:7" x14ac:dyDescent="0.25">
      <c r="A260" s="42" t="str">
        <f t="shared" si="12"/>
        <v xml:space="preserve">  </v>
      </c>
      <c r="B260" s="19"/>
      <c r="C260" s="1"/>
      <c r="D260" s="1"/>
      <c r="E260" s="41"/>
      <c r="F260" s="32">
        <f t="shared" si="14"/>
        <v>0</v>
      </c>
      <c r="G260" s="26">
        <f t="shared" si="13"/>
        <v>0</v>
      </c>
    </row>
    <row r="261" spans="1:7" x14ac:dyDescent="0.25">
      <c r="A261" s="42" t="str">
        <f t="shared" si="12"/>
        <v xml:space="preserve">  </v>
      </c>
      <c r="B261" s="19"/>
      <c r="C261" s="1"/>
      <c r="D261" s="1"/>
      <c r="E261" s="41"/>
      <c r="F261" s="32">
        <f t="shared" si="14"/>
        <v>0</v>
      </c>
      <c r="G261" s="26">
        <f t="shared" si="13"/>
        <v>0</v>
      </c>
    </row>
    <row r="262" spans="1:7" x14ac:dyDescent="0.25">
      <c r="A262" s="42" t="str">
        <f t="shared" si="12"/>
        <v xml:space="preserve">  </v>
      </c>
      <c r="B262" s="19"/>
      <c r="C262" s="1"/>
      <c r="D262" s="1"/>
      <c r="E262" s="41"/>
      <c r="F262" s="32">
        <f t="shared" si="14"/>
        <v>0</v>
      </c>
      <c r="G262" s="26">
        <f t="shared" si="13"/>
        <v>0</v>
      </c>
    </row>
    <row r="263" spans="1:7" x14ac:dyDescent="0.25">
      <c r="A263" s="42" t="str">
        <f t="shared" si="12"/>
        <v xml:space="preserve">  </v>
      </c>
      <c r="B263" s="19"/>
      <c r="C263" s="1"/>
      <c r="D263" s="1"/>
      <c r="E263" s="41"/>
      <c r="F263" s="32">
        <f t="shared" si="14"/>
        <v>0</v>
      </c>
      <c r="G263" s="26">
        <f t="shared" si="13"/>
        <v>0</v>
      </c>
    </row>
    <row r="264" spans="1:7" x14ac:dyDescent="0.25">
      <c r="A264" s="42" t="str">
        <f t="shared" si="12"/>
        <v xml:space="preserve">  </v>
      </c>
      <c r="B264" s="19"/>
      <c r="C264" s="1"/>
      <c r="D264" s="1"/>
      <c r="E264" s="41"/>
      <c r="F264" s="32">
        <f t="shared" si="14"/>
        <v>0</v>
      </c>
      <c r="G264" s="26">
        <f t="shared" si="13"/>
        <v>0</v>
      </c>
    </row>
    <row r="265" spans="1:7" x14ac:dyDescent="0.25">
      <c r="A265" s="42" t="str">
        <f t="shared" si="12"/>
        <v xml:space="preserve">  </v>
      </c>
      <c r="B265" s="19"/>
      <c r="C265" s="1"/>
      <c r="D265" s="1"/>
      <c r="E265" s="41"/>
      <c r="F265" s="32">
        <f t="shared" si="14"/>
        <v>0</v>
      </c>
      <c r="G265" s="26">
        <f t="shared" si="13"/>
        <v>0</v>
      </c>
    </row>
    <row r="266" spans="1:7" x14ac:dyDescent="0.25">
      <c r="A266" s="42" t="str">
        <f t="shared" si="12"/>
        <v xml:space="preserve">  </v>
      </c>
      <c r="B266" s="19"/>
      <c r="C266" s="1"/>
      <c r="D266" s="1"/>
      <c r="E266" s="41"/>
      <c r="F266" s="32">
        <f t="shared" si="14"/>
        <v>0</v>
      </c>
      <c r="G266" s="26">
        <f t="shared" si="13"/>
        <v>0</v>
      </c>
    </row>
    <row r="267" spans="1:7" x14ac:dyDescent="0.25">
      <c r="A267" s="42" t="str">
        <f t="shared" si="12"/>
        <v xml:space="preserve">  </v>
      </c>
      <c r="B267" s="19"/>
      <c r="C267" s="1"/>
      <c r="D267" s="1"/>
      <c r="E267" s="41"/>
      <c r="F267" s="32">
        <f t="shared" si="14"/>
        <v>0</v>
      </c>
      <c r="G267" s="26">
        <f t="shared" si="13"/>
        <v>0</v>
      </c>
    </row>
    <row r="268" spans="1:7" x14ac:dyDescent="0.25">
      <c r="A268" s="42" t="str">
        <f t="shared" si="12"/>
        <v xml:space="preserve">  </v>
      </c>
      <c r="B268" s="19"/>
      <c r="C268" s="1"/>
      <c r="D268" s="1"/>
      <c r="E268" s="41"/>
      <c r="F268" s="32">
        <f t="shared" si="14"/>
        <v>0</v>
      </c>
      <c r="G268" s="26">
        <f t="shared" si="13"/>
        <v>0</v>
      </c>
    </row>
    <row r="269" spans="1:7" x14ac:dyDescent="0.25">
      <c r="A269" s="42" t="str">
        <f t="shared" si="12"/>
        <v xml:space="preserve">  </v>
      </c>
      <c r="B269" s="19"/>
      <c r="C269" s="1"/>
      <c r="D269" s="1"/>
      <c r="E269" s="41"/>
      <c r="F269" s="32">
        <f t="shared" si="14"/>
        <v>0</v>
      </c>
      <c r="G269" s="26">
        <f t="shared" si="13"/>
        <v>0</v>
      </c>
    </row>
    <row r="270" spans="1:7" x14ac:dyDescent="0.25">
      <c r="A270" s="42" t="str">
        <f t="shared" si="12"/>
        <v xml:space="preserve">  </v>
      </c>
      <c r="B270" s="19"/>
      <c r="C270" s="1"/>
      <c r="D270" s="1"/>
      <c r="E270" s="41"/>
      <c r="F270" s="32">
        <f t="shared" si="14"/>
        <v>0</v>
      </c>
      <c r="G270" s="26">
        <f t="shared" si="13"/>
        <v>0</v>
      </c>
    </row>
    <row r="271" spans="1:7" x14ac:dyDescent="0.25">
      <c r="A271" s="42" t="str">
        <f t="shared" si="12"/>
        <v xml:space="preserve">  </v>
      </c>
      <c r="B271" s="19"/>
      <c r="C271" s="1"/>
      <c r="D271" s="1"/>
      <c r="E271" s="41"/>
      <c r="F271" s="32">
        <f t="shared" si="14"/>
        <v>0</v>
      </c>
      <c r="G271" s="26">
        <f t="shared" si="13"/>
        <v>0</v>
      </c>
    </row>
    <row r="272" spans="1:7" x14ac:dyDescent="0.25">
      <c r="A272" s="42" t="str">
        <f t="shared" si="12"/>
        <v xml:space="preserve">  </v>
      </c>
      <c r="B272" s="19"/>
      <c r="C272" s="1"/>
      <c r="D272" s="1"/>
      <c r="E272" s="41"/>
      <c r="F272" s="32">
        <f t="shared" si="14"/>
        <v>0</v>
      </c>
      <c r="G272" s="26">
        <f t="shared" si="13"/>
        <v>0</v>
      </c>
    </row>
    <row r="273" spans="1:7" x14ac:dyDescent="0.25">
      <c r="A273" s="42" t="str">
        <f t="shared" si="12"/>
        <v xml:space="preserve">  </v>
      </c>
      <c r="B273" s="19"/>
      <c r="C273" s="1"/>
      <c r="D273" s="1"/>
      <c r="E273" s="41"/>
      <c r="F273" s="32">
        <f t="shared" si="14"/>
        <v>0</v>
      </c>
      <c r="G273" s="26">
        <f t="shared" si="13"/>
        <v>0</v>
      </c>
    </row>
    <row r="274" spans="1:7" x14ac:dyDescent="0.25">
      <c r="A274" s="42" t="str">
        <f t="shared" si="12"/>
        <v xml:space="preserve">  </v>
      </c>
      <c r="B274" s="19"/>
      <c r="C274" s="1"/>
      <c r="D274" s="1"/>
      <c r="E274" s="41"/>
      <c r="F274" s="32">
        <f t="shared" si="14"/>
        <v>0</v>
      </c>
      <c r="G274" s="26">
        <f t="shared" si="13"/>
        <v>0</v>
      </c>
    </row>
    <row r="275" spans="1:7" x14ac:dyDescent="0.25">
      <c r="A275" s="42" t="str">
        <f t="shared" si="12"/>
        <v xml:space="preserve">  </v>
      </c>
      <c r="B275" s="19"/>
      <c r="C275" s="1"/>
      <c r="D275" s="1"/>
      <c r="E275" s="41"/>
      <c r="F275" s="32">
        <f t="shared" si="14"/>
        <v>0</v>
      </c>
      <c r="G275" s="26">
        <f t="shared" si="13"/>
        <v>0</v>
      </c>
    </row>
    <row r="276" spans="1:7" x14ac:dyDescent="0.25">
      <c r="A276" s="42" t="str">
        <f t="shared" si="12"/>
        <v xml:space="preserve">  </v>
      </c>
      <c r="B276" s="19"/>
      <c r="C276" s="1"/>
      <c r="D276" s="1"/>
      <c r="E276" s="41"/>
      <c r="F276" s="32">
        <f t="shared" si="14"/>
        <v>0</v>
      </c>
      <c r="G276" s="26">
        <f t="shared" si="13"/>
        <v>0</v>
      </c>
    </row>
    <row r="277" spans="1:7" x14ac:dyDescent="0.25">
      <c r="A277" s="42" t="str">
        <f t="shared" si="12"/>
        <v xml:space="preserve">  </v>
      </c>
      <c r="B277" s="19"/>
      <c r="C277" s="1"/>
      <c r="D277" s="1"/>
      <c r="E277" s="41"/>
      <c r="F277" s="32">
        <f t="shared" si="14"/>
        <v>0</v>
      </c>
      <c r="G277" s="26">
        <f t="shared" si="13"/>
        <v>0</v>
      </c>
    </row>
    <row r="278" spans="1:7" x14ac:dyDescent="0.25">
      <c r="A278" s="42" t="str">
        <f t="shared" si="12"/>
        <v xml:space="preserve">  </v>
      </c>
      <c r="B278" s="19"/>
      <c r="C278" s="1"/>
      <c r="D278" s="1"/>
      <c r="E278" s="41"/>
      <c r="F278" s="32">
        <f t="shared" si="14"/>
        <v>0</v>
      </c>
      <c r="G278" s="26">
        <f t="shared" si="13"/>
        <v>0</v>
      </c>
    </row>
    <row r="279" spans="1:7" x14ac:dyDescent="0.25">
      <c r="A279" s="42" t="str">
        <f t="shared" si="12"/>
        <v xml:space="preserve">  </v>
      </c>
      <c r="B279" s="19"/>
      <c r="C279" s="1"/>
      <c r="D279" s="1"/>
      <c r="E279" s="41"/>
      <c r="F279" s="32">
        <f t="shared" si="14"/>
        <v>0</v>
      </c>
      <c r="G279" s="26">
        <f t="shared" si="13"/>
        <v>0</v>
      </c>
    </row>
    <row r="280" spans="1:7" x14ac:dyDescent="0.25">
      <c r="A280" s="42" t="str">
        <f t="shared" si="12"/>
        <v xml:space="preserve">  </v>
      </c>
      <c r="B280" s="19"/>
      <c r="C280" s="1"/>
      <c r="D280" s="1"/>
      <c r="E280" s="41"/>
      <c r="F280" s="32">
        <f t="shared" si="14"/>
        <v>0</v>
      </c>
      <c r="G280" s="26">
        <f t="shared" si="13"/>
        <v>0</v>
      </c>
    </row>
    <row r="281" spans="1:7" x14ac:dyDescent="0.25">
      <c r="A281" s="42" t="str">
        <f t="shared" si="12"/>
        <v xml:space="preserve">  </v>
      </c>
      <c r="B281" s="19"/>
      <c r="C281" s="1"/>
      <c r="D281" s="1"/>
      <c r="E281" s="41"/>
      <c r="F281" s="32">
        <f t="shared" si="14"/>
        <v>0</v>
      </c>
      <c r="G281" s="26">
        <f t="shared" si="13"/>
        <v>0</v>
      </c>
    </row>
    <row r="282" spans="1:7" x14ac:dyDescent="0.25">
      <c r="A282" s="42" t="str">
        <f t="shared" si="12"/>
        <v xml:space="preserve">  </v>
      </c>
      <c r="B282" s="19"/>
      <c r="C282" s="1"/>
      <c r="D282" s="1"/>
      <c r="E282" s="41"/>
      <c r="F282" s="32">
        <f t="shared" si="14"/>
        <v>0</v>
      </c>
      <c r="G282" s="26">
        <f t="shared" si="13"/>
        <v>0</v>
      </c>
    </row>
    <row r="283" spans="1:7" x14ac:dyDescent="0.25">
      <c r="A283" s="42" t="str">
        <f t="shared" si="12"/>
        <v xml:space="preserve">  </v>
      </c>
      <c r="B283" s="19"/>
      <c r="C283" s="1"/>
      <c r="D283" s="1"/>
      <c r="E283" s="41"/>
      <c r="F283" s="32">
        <f t="shared" si="14"/>
        <v>0</v>
      </c>
      <c r="G283" s="26">
        <f t="shared" si="13"/>
        <v>0</v>
      </c>
    </row>
    <row r="284" spans="1:7" x14ac:dyDescent="0.25">
      <c r="A284" s="42" t="str">
        <f t="shared" si="12"/>
        <v xml:space="preserve">  </v>
      </c>
      <c r="B284" s="19"/>
      <c r="C284" s="1"/>
      <c r="D284" s="1"/>
      <c r="E284" s="41"/>
      <c r="F284" s="32">
        <f t="shared" si="14"/>
        <v>0</v>
      </c>
      <c r="G284" s="26">
        <f t="shared" si="13"/>
        <v>0</v>
      </c>
    </row>
    <row r="285" spans="1:7" x14ac:dyDescent="0.25">
      <c r="A285" s="42" t="str">
        <f t="shared" si="12"/>
        <v xml:space="preserve">  </v>
      </c>
      <c r="B285" s="19"/>
      <c r="C285" s="1"/>
      <c r="D285" s="1"/>
      <c r="E285" s="41"/>
      <c r="F285" s="32">
        <f t="shared" si="14"/>
        <v>0</v>
      </c>
      <c r="G285" s="26">
        <f t="shared" si="13"/>
        <v>0</v>
      </c>
    </row>
    <row r="286" spans="1:7" x14ac:dyDescent="0.25">
      <c r="A286" s="42" t="str">
        <f t="shared" si="12"/>
        <v xml:space="preserve">  </v>
      </c>
      <c r="B286" s="19"/>
      <c r="C286" s="1"/>
      <c r="D286" s="1"/>
      <c r="E286" s="41"/>
      <c r="F286" s="32">
        <f t="shared" si="14"/>
        <v>0</v>
      </c>
      <c r="G286" s="26">
        <f t="shared" si="13"/>
        <v>0</v>
      </c>
    </row>
    <row r="287" spans="1:7" x14ac:dyDescent="0.25">
      <c r="A287" s="42" t="str">
        <f t="shared" si="12"/>
        <v xml:space="preserve">  </v>
      </c>
      <c r="B287" s="19"/>
      <c r="C287" s="1"/>
      <c r="D287" s="1"/>
      <c r="E287" s="41"/>
      <c r="F287" s="32">
        <f t="shared" si="14"/>
        <v>0</v>
      </c>
      <c r="G287" s="26">
        <f t="shared" si="13"/>
        <v>0</v>
      </c>
    </row>
    <row r="288" spans="1:7" x14ac:dyDescent="0.25">
      <c r="A288" s="42" t="str">
        <f t="shared" si="12"/>
        <v xml:space="preserve">  </v>
      </c>
      <c r="B288" s="19"/>
      <c r="C288" s="1"/>
      <c r="D288" s="1"/>
      <c r="E288" s="41"/>
      <c r="F288" s="32">
        <f t="shared" si="14"/>
        <v>0</v>
      </c>
      <c r="G288" s="26">
        <f t="shared" si="13"/>
        <v>0</v>
      </c>
    </row>
    <row r="289" spans="1:7" x14ac:dyDescent="0.25">
      <c r="A289" s="42" t="str">
        <f t="shared" si="12"/>
        <v xml:space="preserve">  </v>
      </c>
      <c r="B289" s="19"/>
      <c r="C289" s="1"/>
      <c r="D289" s="1"/>
      <c r="E289" s="41"/>
      <c r="F289" s="32">
        <f t="shared" si="14"/>
        <v>0</v>
      </c>
      <c r="G289" s="26">
        <f t="shared" si="13"/>
        <v>0</v>
      </c>
    </row>
    <row r="290" spans="1:7" x14ac:dyDescent="0.25">
      <c r="A290" s="42" t="str">
        <f t="shared" si="12"/>
        <v xml:space="preserve">  </v>
      </c>
      <c r="B290" s="19"/>
      <c r="C290" s="1"/>
      <c r="D290" s="1"/>
      <c r="E290" s="41"/>
      <c r="F290" s="32">
        <f t="shared" si="14"/>
        <v>0</v>
      </c>
      <c r="G290" s="26">
        <f t="shared" si="13"/>
        <v>0</v>
      </c>
    </row>
    <row r="291" spans="1:7" x14ac:dyDescent="0.25">
      <c r="A291" s="42" t="str">
        <f t="shared" si="12"/>
        <v xml:space="preserve">  </v>
      </c>
      <c r="B291" s="19"/>
      <c r="C291" s="1"/>
      <c r="D291" s="1"/>
      <c r="E291" s="41"/>
      <c r="F291" s="32">
        <f t="shared" si="14"/>
        <v>0</v>
      </c>
      <c r="G291" s="26">
        <f t="shared" si="13"/>
        <v>0</v>
      </c>
    </row>
    <row r="292" spans="1:7" x14ac:dyDescent="0.25">
      <c r="A292" s="42" t="str">
        <f t="shared" si="12"/>
        <v xml:space="preserve">  </v>
      </c>
      <c r="B292" s="19"/>
      <c r="C292" s="1"/>
      <c r="D292" s="1"/>
      <c r="E292" s="41"/>
      <c r="F292" s="32">
        <f t="shared" si="14"/>
        <v>0</v>
      </c>
      <c r="G292" s="26">
        <f t="shared" si="13"/>
        <v>0</v>
      </c>
    </row>
    <row r="293" spans="1:7" x14ac:dyDescent="0.25">
      <c r="A293" s="42" t="str">
        <f t="shared" si="12"/>
        <v xml:space="preserve">  </v>
      </c>
      <c r="B293" s="19"/>
      <c r="C293" s="1"/>
      <c r="D293" s="1"/>
      <c r="E293" s="41"/>
      <c r="F293" s="32">
        <f t="shared" si="14"/>
        <v>0</v>
      </c>
      <c r="G293" s="26">
        <f t="shared" si="13"/>
        <v>0</v>
      </c>
    </row>
    <row r="294" spans="1:7" x14ac:dyDescent="0.25">
      <c r="A294" s="42" t="str">
        <f t="shared" si="12"/>
        <v xml:space="preserve">  </v>
      </c>
      <c r="B294" s="19"/>
      <c r="C294" s="1"/>
      <c r="D294" s="1"/>
      <c r="E294" s="41"/>
      <c r="F294" s="32">
        <f t="shared" si="14"/>
        <v>0</v>
      </c>
      <c r="G294" s="26">
        <f t="shared" si="13"/>
        <v>0</v>
      </c>
    </row>
    <row r="295" spans="1:7" x14ac:dyDescent="0.25">
      <c r="A295" s="42" t="str">
        <f t="shared" si="12"/>
        <v xml:space="preserve">  </v>
      </c>
      <c r="B295" s="19"/>
      <c r="C295" s="1"/>
      <c r="D295" s="1"/>
      <c r="E295" s="41"/>
      <c r="F295" s="32">
        <f t="shared" si="14"/>
        <v>0</v>
      </c>
      <c r="G295" s="26">
        <f t="shared" si="13"/>
        <v>0</v>
      </c>
    </row>
    <row r="296" spans="1:7" x14ac:dyDescent="0.25">
      <c r="A296" s="42" t="str">
        <f t="shared" si="12"/>
        <v xml:space="preserve">  </v>
      </c>
      <c r="B296" s="19"/>
      <c r="C296" s="1"/>
      <c r="D296" s="1"/>
      <c r="E296" s="41"/>
      <c r="F296" s="32">
        <f t="shared" si="14"/>
        <v>0</v>
      </c>
      <c r="G296" s="26">
        <f t="shared" si="13"/>
        <v>0</v>
      </c>
    </row>
    <row r="297" spans="1:7" x14ac:dyDescent="0.25">
      <c r="A297" s="42" t="str">
        <f t="shared" si="12"/>
        <v xml:space="preserve">  </v>
      </c>
      <c r="B297" s="19"/>
      <c r="C297" s="1"/>
      <c r="D297" s="1"/>
      <c r="E297" s="41"/>
      <c r="F297" s="32">
        <f t="shared" si="14"/>
        <v>0</v>
      </c>
      <c r="G297" s="26">
        <f t="shared" si="13"/>
        <v>0</v>
      </c>
    </row>
    <row r="298" spans="1:7" x14ac:dyDescent="0.25">
      <c r="A298" s="42" t="str">
        <f t="shared" si="12"/>
        <v xml:space="preserve">  </v>
      </c>
      <c r="B298" s="19"/>
      <c r="C298" s="1"/>
      <c r="D298" s="1"/>
      <c r="E298" s="41"/>
      <c r="F298" s="32">
        <f t="shared" si="14"/>
        <v>0</v>
      </c>
      <c r="G298" s="26">
        <f t="shared" si="13"/>
        <v>0</v>
      </c>
    </row>
    <row r="299" spans="1:7" x14ac:dyDescent="0.25">
      <c r="A299" s="42" t="str">
        <f t="shared" si="12"/>
        <v xml:space="preserve">  </v>
      </c>
      <c r="B299" s="19"/>
      <c r="C299" s="1"/>
      <c r="D299" s="1"/>
      <c r="E299" s="41"/>
      <c r="F299" s="32">
        <f t="shared" si="14"/>
        <v>0</v>
      </c>
      <c r="G299" s="26">
        <f t="shared" si="13"/>
        <v>0</v>
      </c>
    </row>
    <row r="300" spans="1:7" x14ac:dyDescent="0.25">
      <c r="A300" s="42" t="str">
        <f t="shared" si="12"/>
        <v xml:space="preserve">  </v>
      </c>
      <c r="B300" s="19"/>
      <c r="C300" s="1"/>
      <c r="D300" s="1"/>
      <c r="E300" s="41"/>
      <c r="F300" s="32">
        <f t="shared" si="14"/>
        <v>0</v>
      </c>
      <c r="G300" s="26">
        <f t="shared" si="13"/>
        <v>0</v>
      </c>
    </row>
    <row r="301" spans="1:7" x14ac:dyDescent="0.25">
      <c r="A301" s="42" t="str">
        <f t="shared" si="12"/>
        <v xml:space="preserve">  </v>
      </c>
      <c r="B301" s="19"/>
      <c r="C301" s="1"/>
      <c r="D301" s="1"/>
      <c r="E301" s="41"/>
      <c r="F301" s="32">
        <f t="shared" si="14"/>
        <v>0</v>
      </c>
      <c r="G301" s="26">
        <f t="shared" si="13"/>
        <v>0</v>
      </c>
    </row>
  </sheetData>
  <sheetProtection formatCells="0" formatColumns="0" formatRows="0" insertColumns="0" insertRows="0" insertHyperlinks="0" deleteColumns="0" deleteRows="0" sort="0" autoFilter="0" pivotTables="0"/>
  <autoFilter ref="A1:G1" xr:uid="{00000000-0009-0000-0000-000001000000}"/>
  <sortState xmlns:xlrd2="http://schemas.microsoft.com/office/spreadsheetml/2017/richdata2" ref="A2:G302">
    <sortCondition ref="D2:D302"/>
  </sortState>
  <phoneticPr fontId="8" type="noConversion"/>
  <conditionalFormatting sqref="C1:D1048576">
    <cfRule type="expression" dxfId="1" priority="3">
      <formula>$G1&gt;1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7"/>
  <sheetViews>
    <sheetView tabSelected="1" zoomScale="86" zoomScaleNormal="86" workbookViewId="0">
      <selection activeCell="G41" sqref="G41"/>
    </sheetView>
  </sheetViews>
  <sheetFormatPr baseColWidth="10" defaultRowHeight="27.75" customHeight="1" x14ac:dyDescent="0.25"/>
  <cols>
    <col min="1" max="1" width="4.140625" customWidth="1"/>
    <col min="2" max="2" width="5.42578125" customWidth="1"/>
    <col min="3" max="3" width="33.140625" customWidth="1"/>
    <col min="4" max="12" width="7.7109375" customWidth="1"/>
    <col min="13" max="13" width="2.85546875" customWidth="1"/>
  </cols>
  <sheetData>
    <row r="1" spans="1:12" ht="27.75" customHeight="1" x14ac:dyDescent="0.25">
      <c r="C1" s="12" t="s">
        <v>10</v>
      </c>
      <c r="D1" s="12"/>
      <c r="E1" s="12"/>
      <c r="F1" s="12"/>
      <c r="G1" s="12"/>
      <c r="H1" s="12"/>
      <c r="I1" s="12"/>
      <c r="J1" s="12"/>
      <c r="K1" s="12"/>
      <c r="L1" s="16" t="s">
        <v>4</v>
      </c>
    </row>
    <row r="2" spans="1:12" ht="27.75" customHeight="1" x14ac:dyDescent="0.25"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27.75" customHeight="1" x14ac:dyDescent="0.3">
      <c r="C3" s="13" t="s">
        <v>5</v>
      </c>
    </row>
    <row r="4" spans="1:12" ht="27.75" customHeight="1" x14ac:dyDescent="0.25">
      <c r="C4" s="6" t="s">
        <v>3</v>
      </c>
      <c r="D4" s="15" t="str">
        <f>IF(D1&lt;&gt;"",D1,"")</f>
        <v/>
      </c>
      <c r="E4" s="15" t="str">
        <f t="shared" ref="E4:K4" si="0">IF(E1&lt;&gt;"",E1,"")</f>
        <v/>
      </c>
      <c r="F4" s="15" t="str">
        <f t="shared" si="0"/>
        <v/>
      </c>
      <c r="G4" s="15" t="str">
        <f t="shared" si="0"/>
        <v/>
      </c>
      <c r="H4" s="15" t="str">
        <f t="shared" si="0"/>
        <v/>
      </c>
      <c r="I4" s="15" t="str">
        <f t="shared" si="0"/>
        <v/>
      </c>
      <c r="J4" s="15" t="str">
        <f t="shared" si="0"/>
        <v/>
      </c>
      <c r="K4" s="15" t="str">
        <f t="shared" si="0"/>
        <v/>
      </c>
      <c r="L4" s="15" t="s">
        <v>4</v>
      </c>
    </row>
    <row r="5" spans="1:12" ht="27.75" customHeight="1" x14ac:dyDescent="0.25">
      <c r="A5" s="18">
        <v>75</v>
      </c>
      <c r="B5" s="18">
        <v>100</v>
      </c>
      <c r="C5" s="7" t="str">
        <f>CONCATENATE("[ ",A5," ; ",B5," ]")</f>
        <v>[ 75 ; 100 ]</v>
      </c>
      <c r="D5" s="2" t="str">
        <f>IF(D1&lt;&gt;"",(COUNTIFS(EVA5_Groupes_FRANCAIS!$B:$B,classes!D$1,EVA5_Groupes_FRANCAIS!$G:$G,"&lt;="&amp;$B5)-COUNTIFS(EVA5_Groupes_FRANCAIS!$B:$B,classes!D$1,EVA5_Groupes_FRANCAIS!$G:$G,"&lt;"&amp;$B6))/COUNTIF(EVA5_Groupes_FRANCAIS!$B:$B,classes!D$1),"")</f>
        <v/>
      </c>
      <c r="E5" s="2" t="str">
        <f>IF(E1&lt;&gt;"",(COUNTIFS(EVA5_Groupes_FRANCAIS!$B:$B,classes!E$1,EVA5_Groupes_FRANCAIS!$G:$G,"&lt;="&amp;$B5)-COUNTIFS(EVA5_Groupes_FRANCAIS!$B:$B,classes!E$1,EVA5_Groupes_FRANCAIS!$G:$G,"&lt;"&amp;$B6))/COUNTIF(EVA5_Groupes_FRANCAIS!$B:$B,classes!E$1),"")</f>
        <v/>
      </c>
      <c r="F5" s="2" t="str">
        <f>IF(F1&lt;&gt;"",(COUNTIFS(EVA5_Groupes_FRANCAIS!$B:$B,classes!F$1,EVA5_Groupes_FRANCAIS!$G:$G,"&lt;="&amp;$B5)-COUNTIFS(EVA5_Groupes_FRANCAIS!$B:$B,classes!F$1,EVA5_Groupes_FRANCAIS!$G:$G,"&lt;"&amp;$B6))/COUNTIF(EVA5_Groupes_FRANCAIS!$B:$B,classes!F$1),"")</f>
        <v/>
      </c>
      <c r="G5" s="2" t="str">
        <f>IF(G1&lt;&gt;"",(COUNTIFS(EVA5_Groupes_FRANCAIS!$B:$B,classes!G$1,EVA5_Groupes_FRANCAIS!$G:$G,"&lt;="&amp;$B5)-COUNTIFS(EVA5_Groupes_FRANCAIS!$B:$B,classes!G$1,EVA5_Groupes_FRANCAIS!$G:$G,"&lt;"&amp;$B6))/COUNTIF(EVA5_Groupes_FRANCAIS!$B:$B,classes!G$1),"")</f>
        <v/>
      </c>
      <c r="H5" s="2" t="str">
        <f>IF(H1&lt;&gt;"",(COUNTIFS(EVA5_Groupes_FRANCAIS!$B:$B,classes!H$1,EVA5_Groupes_FRANCAIS!$G:$G,"&lt;="&amp;$B5)-COUNTIFS(EVA5_Groupes_FRANCAIS!$B:$B,classes!H$1,EVA5_Groupes_FRANCAIS!$G:$G,"&lt;"&amp;$B6))/COUNTIF(EVA5_Groupes_FRANCAIS!$B:$B,classes!H$1),"")</f>
        <v/>
      </c>
      <c r="I5" s="2" t="str">
        <f>IF(I1&lt;&gt;"",(COUNTIFS(EVA5_Groupes_FRANCAIS!$B:$B,classes!I$1,EVA5_Groupes_FRANCAIS!$G:$G,"&lt;="&amp;$B5)-COUNTIFS(EVA5_Groupes_FRANCAIS!$B:$B,classes!I$1,EVA5_Groupes_FRANCAIS!$G:$G,"&lt;"&amp;$B6))/COUNTIF(EVA5_Groupes_FRANCAIS!$B:$B,classes!I$1),"")</f>
        <v/>
      </c>
      <c r="J5" s="2" t="str">
        <f>IF(J1&lt;&gt;"",(COUNTIFS(EVA5_Groupes_FRANCAIS!$B:$B,classes!J$1,EVA5_Groupes_FRANCAIS!$G:$G,"&lt;="&amp;$B5)-COUNTIFS(EVA5_Groupes_FRANCAIS!$B:$B,classes!J$1,EVA5_Groupes_FRANCAIS!$G:$G,"&lt;"&amp;$B6))/COUNTIF(EVA5_Groupes_FRANCAIS!$B:$B,classes!J$1),"")</f>
        <v/>
      </c>
      <c r="K5" s="2" t="str">
        <f>IF(K1&lt;&gt;"",(COUNTIFS(EVA5_Groupes_FRANCAIS!$B:$B,classes!K$1,EVA5_Groupes_FRANCAIS!$G:$G,"&lt;="&amp;$B5)-COUNTIFS(EVA5_Groupes_FRANCAIS!$B:$B,classes!K$1,EVA5_Groupes_FRANCAIS!$G:$G,"&lt;"&amp;$B6))/COUNTIF(EVA5_Groupes_FRANCAIS!$B:$B,classes!K$1),"")</f>
        <v/>
      </c>
      <c r="L5" s="2">
        <f>(COUNTIF(EVA5_Groupes_FRANCAIS!$G:$G,"&lt;="&amp;$B5)-COUNTIF(EVA5_Groupes_FRANCAIS!$G:$G,"&lt;"&amp;$B6))/COUNTIF(EVA5_Groupes_FRANCAIS!$G:$G,"&gt;=0")</f>
        <v>0</v>
      </c>
    </row>
    <row r="6" spans="1:12" ht="27.75" customHeight="1" x14ac:dyDescent="0.25">
      <c r="A6" s="18">
        <v>50</v>
      </c>
      <c r="B6" s="18">
        <v>75</v>
      </c>
      <c r="C6" s="8" t="str">
        <f>CONCATENATE("[ ",A6," ; ",B6," [")</f>
        <v>[ 50 ; 75 [</v>
      </c>
      <c r="D6" s="2" t="str">
        <f>IF(D1&lt;&gt;"",(COUNTIFS(EVA5_Groupes_FRANCAIS!$B:$B,classes!D$1,EVA5_Groupes_FRANCAIS!$G:$G,"&lt;"&amp;$B6)-COUNTIFS(EVA5_Groupes_FRANCAIS!$B:$B,classes!D$1,EVA5_Groupes_FRANCAIS!$G:$G,"&lt;"&amp;$B7))/COUNTIF(EVA5_Groupes_FRANCAIS!$B:$B,classes!D$1),"")</f>
        <v/>
      </c>
      <c r="E6" s="2" t="str">
        <f>IF(E1&lt;&gt;"",(COUNTIFS(EVA5_Groupes_FRANCAIS!$B:$B,classes!E$1,EVA5_Groupes_FRANCAIS!$G:$G,"&lt;"&amp;$B6)-COUNTIFS(EVA5_Groupes_FRANCAIS!$B:$B,classes!E$1,EVA5_Groupes_FRANCAIS!$G:$G,"&lt;="&amp;$B7))/COUNTIF(EVA5_Groupes_FRANCAIS!$B:$B,classes!E$1),"")</f>
        <v/>
      </c>
      <c r="F6" s="2" t="str">
        <f>IF(F1&lt;&gt;"",(COUNTIFS(EVA5_Groupes_FRANCAIS!$B:$B,classes!F$1,EVA5_Groupes_FRANCAIS!$G:$G,"&lt;"&amp;$B6)-COUNTIFS(EVA5_Groupes_FRANCAIS!$B:$B,classes!F$1,EVA5_Groupes_FRANCAIS!$G:$G,"&lt;="&amp;$B7))/COUNTIF(EVA5_Groupes_FRANCAIS!$B:$B,classes!F$1),"")</f>
        <v/>
      </c>
      <c r="G6" s="2" t="str">
        <f>IF(G1&lt;&gt;"",(COUNTIFS(EVA5_Groupes_FRANCAIS!$B:$B,classes!G$1,EVA5_Groupes_FRANCAIS!$G:$G,"&lt;"&amp;$B6)-COUNTIFS(EVA5_Groupes_FRANCAIS!$B:$B,classes!G$1,EVA5_Groupes_FRANCAIS!$G:$G,"&lt;="&amp;$B7))/COUNTIF(EVA5_Groupes_FRANCAIS!$B:$B,classes!G$1),"")</f>
        <v/>
      </c>
      <c r="H6" s="2" t="str">
        <f>IF(H1&lt;&gt;"",(COUNTIFS(EVA5_Groupes_FRANCAIS!$B:$B,classes!H$1,EVA5_Groupes_FRANCAIS!$G:$G,"&lt;"&amp;$B6)-COUNTIFS(EVA5_Groupes_FRANCAIS!$B:$B,classes!H$1,EVA5_Groupes_FRANCAIS!$G:$G,"&lt;="&amp;$B7))/COUNTIF(EVA5_Groupes_FRANCAIS!$B:$B,classes!H$1),"")</f>
        <v/>
      </c>
      <c r="I6" s="2" t="str">
        <f>IF(I1&lt;&gt;"",(COUNTIFS(EVA5_Groupes_FRANCAIS!$B:$B,classes!I$1,EVA5_Groupes_FRANCAIS!$G:$G,"&lt;"&amp;$B6)-COUNTIFS(EVA5_Groupes_FRANCAIS!$B:$B,classes!I$1,EVA5_Groupes_FRANCAIS!$G:$G,"&lt;="&amp;$B7))/COUNTIF(EVA5_Groupes_FRANCAIS!$B:$B,classes!I$1),"")</f>
        <v/>
      </c>
      <c r="J6" s="2" t="str">
        <f>IF(J1&lt;&gt;"",(COUNTIFS(EVA5_Groupes_FRANCAIS!$B:$B,classes!J$1,EVA5_Groupes_FRANCAIS!$G:$G,"&lt;"&amp;$B6)-COUNTIFS(EVA5_Groupes_FRANCAIS!$B:$B,classes!J$1,EVA5_Groupes_FRANCAIS!$G:$G,"&lt;="&amp;$B7))/COUNTIF(EVA5_Groupes_FRANCAIS!$B:$B,classes!J$1),"")</f>
        <v/>
      </c>
      <c r="K6" s="2" t="str">
        <f>IF(K1&lt;&gt;"",(COUNTIFS(EVA5_Groupes_FRANCAIS!$B:$B,classes!K$1,EVA5_Groupes_FRANCAIS!$G:$G,"&lt;"&amp;$B6)-COUNTIFS(EVA5_Groupes_FRANCAIS!$B:$B,classes!K$1,EVA5_Groupes_FRANCAIS!$G:$G,"&lt;="&amp;$B7))/COUNTIF(EVA5_Groupes_FRANCAIS!$B:$B,classes!K$1),"")</f>
        <v/>
      </c>
      <c r="L6" s="2">
        <f>(COUNTIF(EVA5_Groupes_FRANCAIS!$G:$G,"&lt;"&amp;$B6)-COUNTIF(EVA5_Groupes_FRANCAIS!$G:$G,"&lt;"&amp;$B7))/COUNTIF(EVA5_Groupes_FRANCAIS!$G:$G,"&gt;=0")</f>
        <v>0</v>
      </c>
    </row>
    <row r="7" spans="1:12" ht="27.75" customHeight="1" x14ac:dyDescent="0.25">
      <c r="A7" s="18">
        <v>25</v>
      </c>
      <c r="B7" s="18">
        <v>50</v>
      </c>
      <c r="C7" s="9" t="str">
        <f>CONCATENATE("[ ",A7," ; ",B7," [")</f>
        <v>[ 25 ; 50 [</v>
      </c>
      <c r="D7" s="2" t="str">
        <f>IF(D1&lt;&gt;"",(COUNTIFS(EVA5_Groupes_FRANCAIS!$B:$B,classes!D$1,EVA5_Groupes_FRANCAIS!$G:$G,"&lt;"&amp;$B7)-COUNTIFS(EVA5_Groupes_FRANCAIS!$B:$B,classes!D$1,EVA5_Groupes_FRANCAIS!$G:$G,"&lt;"&amp;$B8))/COUNTIF(EVA5_Groupes_FRANCAIS!$B:$B,classes!D$1),"")</f>
        <v/>
      </c>
      <c r="E7" s="2" t="str">
        <f>IF(E1&lt;&gt;"",(COUNTIFS(EVA5_Groupes_FRANCAIS!$B:$B,classes!E$1,EVA5_Groupes_FRANCAIS!$G:$G,"&lt;="&amp;$B7)-COUNTIFS(EVA5_Groupes_FRANCAIS!$B:$B,classes!E$1,EVA5_Groupes_FRANCAIS!$G:$G,"&lt;="&amp;$B8))/COUNTIF(EVA5_Groupes_FRANCAIS!$B:$B,classes!E$1),"")</f>
        <v/>
      </c>
      <c r="F7" s="2" t="str">
        <f>IF(F1&lt;&gt;"",(COUNTIFS(EVA5_Groupes_FRANCAIS!$B:$B,classes!F$1,EVA5_Groupes_FRANCAIS!$G:$G,"&lt;="&amp;$B7)-COUNTIFS(EVA5_Groupes_FRANCAIS!$B:$B,classes!F$1,EVA5_Groupes_FRANCAIS!$G:$G,"&lt;="&amp;$B8))/COUNTIF(EVA5_Groupes_FRANCAIS!$B:$B,classes!F$1),"")</f>
        <v/>
      </c>
      <c r="G7" s="2" t="str">
        <f>IF(G1&lt;&gt;"",(COUNTIFS(EVA5_Groupes_FRANCAIS!$B:$B,classes!G$1,EVA5_Groupes_FRANCAIS!$G:$G,"&lt;="&amp;$B7)-COUNTIFS(EVA5_Groupes_FRANCAIS!$B:$B,classes!G$1,EVA5_Groupes_FRANCAIS!$G:$G,"&lt;="&amp;$B8))/COUNTIF(EVA5_Groupes_FRANCAIS!$B:$B,classes!G$1),"")</f>
        <v/>
      </c>
      <c r="H7" s="2" t="str">
        <f>IF(H1&lt;&gt;"",(COUNTIFS(EVA5_Groupes_FRANCAIS!$B:$B,classes!H$1,EVA5_Groupes_FRANCAIS!$G:$G,"&lt;="&amp;$B7)-COUNTIFS(EVA5_Groupes_FRANCAIS!$B:$B,classes!H$1,EVA5_Groupes_FRANCAIS!$G:$G,"&lt;="&amp;$B8))/COUNTIF(EVA5_Groupes_FRANCAIS!$B:$B,classes!H$1),"")</f>
        <v/>
      </c>
      <c r="I7" s="2" t="str">
        <f>IF(I1&lt;&gt;"",(COUNTIFS(EVA5_Groupes_FRANCAIS!$B:$B,classes!I$1,EVA5_Groupes_FRANCAIS!$G:$G,"&lt;="&amp;$B7)-COUNTIFS(EVA5_Groupes_FRANCAIS!$B:$B,classes!I$1,EVA5_Groupes_FRANCAIS!$G:$G,"&lt;="&amp;$B8))/COUNTIF(EVA5_Groupes_FRANCAIS!$B:$B,classes!I$1),"")</f>
        <v/>
      </c>
      <c r="J7" s="2" t="str">
        <f>IF(J1&lt;&gt;"",(COUNTIFS(EVA5_Groupes_FRANCAIS!$B:$B,classes!J$1,EVA5_Groupes_FRANCAIS!$G:$G,"&lt;="&amp;$B7)-COUNTIFS(EVA5_Groupes_FRANCAIS!$B:$B,classes!J$1,EVA5_Groupes_FRANCAIS!$G:$G,"&lt;="&amp;$B8))/COUNTIF(EVA5_Groupes_FRANCAIS!$B:$B,classes!J$1),"")</f>
        <v/>
      </c>
      <c r="K7" s="2" t="str">
        <f>IF(K1&lt;&gt;"",(COUNTIFS(EVA5_Groupes_FRANCAIS!$B:$B,classes!K$1,EVA5_Groupes_FRANCAIS!$G:$G,"&lt;="&amp;$B7)-COUNTIFS(EVA5_Groupes_FRANCAIS!$B:$B,classes!K$1,EVA5_Groupes_FRANCAIS!$G:$G,"&lt;="&amp;$B8))/COUNTIF(EVA5_Groupes_FRANCAIS!$B:$B,classes!K$1),"")</f>
        <v/>
      </c>
      <c r="L7" s="2">
        <f>(COUNTIF(EVA5_Groupes_FRANCAIS!$G:$G,"&lt;"&amp;$B7)-COUNTIF(EVA5_Groupes_FRANCAIS!$G:$G,"&lt;"&amp;$B8))/COUNTIF(EVA5_Groupes_FRANCAIS!$G:$G,"&gt;=0")</f>
        <v>0</v>
      </c>
    </row>
    <row r="8" spans="1:12" ht="27.75" customHeight="1" x14ac:dyDescent="0.25">
      <c r="A8" s="18">
        <v>0</v>
      </c>
      <c r="B8" s="18">
        <v>25</v>
      </c>
      <c r="C8" s="10" t="str">
        <f>CONCATENATE("[ ",A8," ; ",B8," [")</f>
        <v>[ 0 ; 25 [</v>
      </c>
      <c r="D8" s="2" t="str">
        <f>IF(D1&lt;&gt;"",(COUNTIFS(EVA5_Groupes_FRANCAIS!$B:$B,classes!D$1,EVA5_Groupes_FRANCAIS!$G:$G,"&lt;"&amp;$B8))/COUNTIF(EVA5_Groupes_FRANCAIS!$B:$B,classes!D$1),"")</f>
        <v/>
      </c>
      <c r="E8" s="2" t="str">
        <f>IF(E1&lt;&gt;"",(COUNTIFS(EVA5_Groupes_FRANCAIS!$B:$B,classes!E$1,EVA5_Groupes_FRANCAIS!$G:$G,"&lt;="&amp;$B8))/COUNTIF(EVA5_Groupes_FRANCAIS!$B:$B,classes!E$1),"")</f>
        <v/>
      </c>
      <c r="F8" s="2" t="str">
        <f>IF(F1&lt;&gt;"",(COUNTIFS(EVA5_Groupes_FRANCAIS!$B:$B,classes!F$1,EVA5_Groupes_FRANCAIS!$G:$G,"&lt;="&amp;$B8))/COUNTIF(EVA5_Groupes_FRANCAIS!$B:$B,classes!F$1),"")</f>
        <v/>
      </c>
      <c r="G8" s="2" t="str">
        <f>IF(G1&lt;&gt;"",(COUNTIFS(EVA5_Groupes_FRANCAIS!$B:$B,classes!G$1,EVA5_Groupes_FRANCAIS!$G:$G,"&lt;="&amp;$B8))/COUNTIF(EVA5_Groupes_FRANCAIS!$B:$B,classes!G$1),"")</f>
        <v/>
      </c>
      <c r="H8" s="2" t="str">
        <f>IF(H1&lt;&gt;"",(COUNTIFS(EVA5_Groupes_FRANCAIS!$B:$B,classes!H$1,EVA5_Groupes_FRANCAIS!$G:$G,"&lt;="&amp;$B8))/COUNTIF(EVA5_Groupes_FRANCAIS!$B:$B,classes!H$1),"")</f>
        <v/>
      </c>
      <c r="I8" s="2" t="str">
        <f>IF(I1&lt;&gt;"",(COUNTIFS(EVA5_Groupes_FRANCAIS!$B:$B,classes!I$1,EVA5_Groupes_FRANCAIS!$G:$G,"&lt;="&amp;$B8))/COUNTIF(EVA5_Groupes_FRANCAIS!$B:$B,classes!I$1),"")</f>
        <v/>
      </c>
      <c r="J8" s="2" t="str">
        <f>IF(J1&lt;&gt;"",(COUNTIFS(EVA5_Groupes_FRANCAIS!$B:$B,classes!J$1,EVA5_Groupes_FRANCAIS!$G:$G,"&lt;="&amp;$B8))/COUNTIF(EVA5_Groupes_FRANCAIS!$B:$B,classes!J$1),"")</f>
        <v/>
      </c>
      <c r="K8" s="2" t="str">
        <f>IF(K1&lt;&gt;"",(COUNTIFS(EVA5_Groupes_FRANCAIS!$B:$B,classes!K$1,EVA5_Groupes_FRANCAIS!$G:$G,"&lt;="&amp;$B8))/COUNTIF(EVA5_Groupes_FRANCAIS!$B:$B,classes!K$1),"")</f>
        <v/>
      </c>
      <c r="L8" s="2">
        <f>(COUNTIF(EVA5_Groupes_FRANCAIS!$G:$G,"&lt;"&amp;$B8))/COUNTIF(EVA5_Groupes_FRANCAIS!$G:$G,"&gt;=0")</f>
        <v>1</v>
      </c>
    </row>
    <row r="9" spans="1:12" ht="27.75" customHeight="1" x14ac:dyDescent="0.25">
      <c r="C9" s="23" t="s">
        <v>13</v>
      </c>
      <c r="D9" s="24" t="str">
        <f>IF(D1&lt;&gt;"",AVERAGEIF(EVA5_Groupes_FRANCAIS!$B:$B,classes!D1,EVA5_Groupes_FRANCAIS!$G:$G),"")</f>
        <v/>
      </c>
      <c r="E9" s="24" t="str">
        <f>IF(E1&lt;&gt;"",AVERAGEIF(EVA5_Groupes_FRANCAIS!$B:$B,classes!E1,EVA5_Groupes_FRANCAIS!$G:$G),"")</f>
        <v/>
      </c>
      <c r="F9" s="24" t="str">
        <f>IF(F1&lt;&gt;"",AVERAGEIF(EVA5_Groupes_FRANCAIS!$B:$B,classes!F1,EVA5_Groupes_FRANCAIS!$G:$G),"")</f>
        <v/>
      </c>
      <c r="G9" s="24" t="str">
        <f>IF(G1&lt;&gt;"",AVERAGEIF(EVA5_Groupes_FRANCAIS!$B:$B,classes!G1,EVA5_Groupes_FRANCAIS!$G:$G),"")</f>
        <v/>
      </c>
      <c r="H9" s="24" t="str">
        <f>IF(H1&lt;&gt;"",AVERAGEIF(EVA5_Groupes_FRANCAIS!$B:$B,classes!H1,EVA5_Groupes_FRANCAIS!$G:$G),"")</f>
        <v/>
      </c>
      <c r="I9" s="24" t="str">
        <f>IF(I1&lt;&gt;"",AVERAGEIF(EVA5_Groupes_FRANCAIS!$B:$B,classes!I1,EVA5_Groupes_FRANCAIS!$G:$G),"")</f>
        <v/>
      </c>
      <c r="J9" s="24" t="str">
        <f>IF(J1&lt;&gt;"",AVERAGEIF(EVA5_Groupes_FRANCAIS!$B:$B,classes!J1,EVA5_Groupes_FRANCAIS!$G:$G),"")</f>
        <v/>
      </c>
      <c r="K9" s="24" t="str">
        <f>IF(K1&lt;&gt;"",AVERAGEIF(EVA5_Groupes_FRANCAIS!$B:$B,classes!K1,EVA5_Groupes_FRANCAIS!$G:$G),"")</f>
        <v/>
      </c>
      <c r="L9" s="24">
        <f>AVERAGE(EVA5_Groupes_FRANCAIS!G:G)</f>
        <v>0</v>
      </c>
    </row>
    <row r="10" spans="1:12" ht="27.75" customHeight="1" x14ac:dyDescent="0.25">
      <c r="D10" s="4"/>
      <c r="E10" s="4"/>
      <c r="F10" s="4"/>
      <c r="G10" s="4"/>
      <c r="H10" s="4"/>
      <c r="I10" s="4"/>
      <c r="J10" s="4"/>
      <c r="K10" s="4"/>
      <c r="L10" s="4"/>
    </row>
    <row r="11" spans="1:12" ht="48" customHeight="1" x14ac:dyDescent="0.25">
      <c r="D11" s="4"/>
      <c r="E11" s="4"/>
      <c r="F11" s="4"/>
      <c r="G11" s="4"/>
      <c r="H11" s="4"/>
      <c r="I11" s="4"/>
      <c r="J11" s="4"/>
      <c r="K11" s="4"/>
      <c r="L11" s="4"/>
    </row>
    <row r="12" spans="1:12" ht="27.75" customHeight="1" x14ac:dyDescent="0.25">
      <c r="C12" s="31" t="s">
        <v>18</v>
      </c>
      <c r="D12" s="14" t="str">
        <f t="shared" ref="D12:K12" si="1">IF(D1&lt;&gt;"",D1,"")</f>
        <v/>
      </c>
      <c r="E12" s="14" t="str">
        <f t="shared" si="1"/>
        <v/>
      </c>
      <c r="F12" s="14" t="str">
        <f t="shared" si="1"/>
        <v/>
      </c>
      <c r="G12" s="14" t="str">
        <f t="shared" si="1"/>
        <v/>
      </c>
      <c r="H12" s="14" t="str">
        <f t="shared" si="1"/>
        <v/>
      </c>
      <c r="I12" s="14" t="str">
        <f t="shared" si="1"/>
        <v/>
      </c>
      <c r="J12" s="14" t="str">
        <f t="shared" si="1"/>
        <v/>
      </c>
      <c r="K12" s="14" t="str">
        <f t="shared" si="1"/>
        <v/>
      </c>
      <c r="L12" s="15" t="s">
        <v>4</v>
      </c>
    </row>
    <row r="13" spans="1:12" ht="27.75" customHeight="1" x14ac:dyDescent="0.25">
      <c r="C13" s="30" t="s">
        <v>15</v>
      </c>
      <c r="D13" s="11" t="str">
        <f>IF(D$1&lt;&gt;"",COUNTIFS(EVA5_Groupes_FRANCAIS!$B:$B,classes!D$1,EVA5_Groupes_FRANCAIS!$E:$E,"="&amp;$C13)/COUNTIF(EVA5_Groupes_FRANCAIS!$B:$B,classes!D$1),"")</f>
        <v/>
      </c>
      <c r="E13" s="11" t="str">
        <f>IF(E$1&lt;&gt;"",COUNTIFS(EVA5_Groupes_FRANCAIS!$B:$B,classes!E$1,EVA5_Groupes_FRANCAIS!$E:$E,"="&amp;$C13)/COUNTIF(EVA5_Groupes_FRANCAIS!$B:$B,classes!E$1),"")</f>
        <v/>
      </c>
      <c r="F13" s="11" t="str">
        <f>IF(F$1&lt;&gt;"",COUNTIFS(EVA5_Groupes_FRANCAIS!$B:$B,classes!F$1,EVA5_Groupes_FRANCAIS!$E:$E,"="&amp;$C13)/COUNTIF(EVA5_Groupes_FRANCAIS!$B:$B,classes!F$1),"")</f>
        <v/>
      </c>
      <c r="G13" s="11" t="str">
        <f>IF(G$1&lt;&gt;"",COUNTIFS(EVA5_Groupes_FRANCAIS!$B:$B,classes!G$1,EVA5_Groupes_FRANCAIS!$E:$E,"="&amp;$C13)/COUNTIF(EVA5_Groupes_FRANCAIS!$B:$B,classes!G$1),"")</f>
        <v/>
      </c>
      <c r="H13" s="11" t="str">
        <f>IF(H$1&lt;&gt;"",COUNTIFS(EVA5_Groupes_FRANCAIS!$B:$B,classes!H$1,EVA5_Groupes_FRANCAIS!$E:$E,"="&amp;$C13)/COUNTIF(EVA5_Groupes_FRANCAIS!$B:$B,classes!H$1),"")</f>
        <v/>
      </c>
      <c r="I13" s="11" t="str">
        <f>IF(I$1&lt;&gt;"",COUNTIFS(EVA5_Groupes_FRANCAIS!$B:$B,classes!I$1,EVA5_Groupes_FRANCAIS!$E:$E,"="&amp;$C13)/COUNTIF(EVA5_Groupes_FRANCAIS!$B:$B,classes!I$1),"")</f>
        <v/>
      </c>
      <c r="J13" s="11" t="str">
        <f>IF(J$1&lt;&gt;"",COUNTIFS(EVA5_Groupes_FRANCAIS!$B:$B,classes!J$1,EVA5_Groupes_FRANCAIS!$E:$E,"="&amp;$C13)/COUNTIF(EVA5_Groupes_FRANCAIS!$B:$B,classes!J$1),"")</f>
        <v/>
      </c>
      <c r="K13" s="11" t="str">
        <f>IF(K$1&lt;&gt;"",COUNTIFS(EVA5_Groupes_FRANCAIS!$B:$B,classes!K$1,EVA5_Groupes_FRANCAIS!$E:$E,"="&amp;$C13)/COUNTIF(EVA5_Groupes_FRANCAIS!$B:$B,classes!K$1),"")</f>
        <v/>
      </c>
      <c r="L13" s="2">
        <f>COUNTIF(EVA5_Groupes_FRANCAIS!E:E,"="&amp;classes!C13)/COUNTIF(EVA5_Groupes_FRANCAIS!$G:$G,"&gt;=0")</f>
        <v>0</v>
      </c>
    </row>
    <row r="14" spans="1:12" ht="27.75" customHeight="1" x14ac:dyDescent="0.25">
      <c r="C14" s="29" t="s">
        <v>16</v>
      </c>
      <c r="D14" s="11" t="str">
        <f>IF(D$1&lt;&gt;"",COUNTIFS(EVA5_Groupes_FRANCAIS!$B:$B,classes!D$1,EVA5_Groupes_FRANCAIS!$E:$E,"="&amp;$C14)/COUNTIF(EVA5_Groupes_FRANCAIS!$B:$B,classes!D$1),"")</f>
        <v/>
      </c>
      <c r="E14" s="11" t="str">
        <f>IF(E$1&lt;&gt;"",COUNTIFS(EVA5_Groupes_FRANCAIS!$B:$B,classes!E$1,EVA5_Groupes_FRANCAIS!$E:$E,"="&amp;$C14)/COUNTIF(EVA5_Groupes_FRANCAIS!$B:$B,classes!E$1),"")</f>
        <v/>
      </c>
      <c r="F14" s="11" t="str">
        <f>IF(F$1&lt;&gt;"",COUNTIFS(EVA5_Groupes_FRANCAIS!$B:$B,classes!F$1,EVA5_Groupes_FRANCAIS!$E:$E,"="&amp;$C14)/COUNTIF(EVA5_Groupes_FRANCAIS!$B:$B,classes!F$1),"")</f>
        <v/>
      </c>
      <c r="G14" s="11" t="str">
        <f>IF(G$1&lt;&gt;"",COUNTIFS(EVA5_Groupes_FRANCAIS!$B:$B,classes!G$1,EVA5_Groupes_FRANCAIS!$E:$E,"="&amp;$C14)/COUNTIF(EVA5_Groupes_FRANCAIS!$B:$B,classes!G$1),"")</f>
        <v/>
      </c>
      <c r="H14" s="11" t="str">
        <f>IF(H$1&lt;&gt;"",COUNTIFS(EVA5_Groupes_FRANCAIS!$B:$B,classes!H$1,EVA5_Groupes_FRANCAIS!$E:$E,"="&amp;$C14)/COUNTIF(EVA5_Groupes_FRANCAIS!$B:$B,classes!H$1),"")</f>
        <v/>
      </c>
      <c r="I14" s="11" t="str">
        <f>IF(I$1&lt;&gt;"",COUNTIFS(EVA5_Groupes_FRANCAIS!$B:$B,classes!I$1,EVA5_Groupes_FRANCAIS!$E:$E,"="&amp;$C14)/COUNTIF(EVA5_Groupes_FRANCAIS!$B:$B,classes!I$1),"")</f>
        <v/>
      </c>
      <c r="J14" s="11" t="str">
        <f>IF(J$1&lt;&gt;"",COUNTIFS(EVA5_Groupes_FRANCAIS!$B:$B,classes!J$1,EVA5_Groupes_FRANCAIS!$E:$E,"="&amp;$C14)/COUNTIF(EVA5_Groupes_FRANCAIS!$B:$B,classes!J$1),"")</f>
        <v/>
      </c>
      <c r="K14" s="11" t="str">
        <f>IF(K$1&lt;&gt;"",COUNTIFS(EVA5_Groupes_FRANCAIS!$B:$B,classes!K$1,EVA5_Groupes_FRANCAIS!$E:$E,"="&amp;$C14)/COUNTIF(EVA5_Groupes_FRANCAIS!$B:$B,classes!K$1),"")</f>
        <v/>
      </c>
      <c r="L14" s="2">
        <f>COUNTIF(EVA5_Groupes_FRANCAIS!E:E,"="&amp;classes!C14)/COUNTIF(EVA5_Groupes_FRANCAIS!$G:$G,"&gt;=0")</f>
        <v>0</v>
      </c>
    </row>
    <row r="15" spans="1:12" ht="27.75" customHeight="1" x14ac:dyDescent="0.25">
      <c r="C15" s="39" t="s">
        <v>20</v>
      </c>
      <c r="D15" s="11" t="str">
        <f>IF(D$1&lt;&gt;"",COUNTIFS(EVA5_Groupes_FRANCAIS!$B:$B,classes!D$1,EVA5_Groupes_FRANCAIS!$E:$E,"="&amp;$C15)/COUNTIF(EVA5_Groupes_FRANCAIS!$B:$B,classes!D$1),"")</f>
        <v/>
      </c>
      <c r="E15" s="11" t="str">
        <f>IF(E$1&lt;&gt;"",COUNTIFS(EVA5_Groupes_FRANCAIS!$B:$B,classes!E$1,EVA5_Groupes_FRANCAIS!$E:$E,"="&amp;$C15)/COUNTIF(EVA5_Groupes_FRANCAIS!$B:$B,classes!E$1),"")</f>
        <v/>
      </c>
      <c r="F15" s="11" t="str">
        <f>IF(F$1&lt;&gt;"",COUNTIFS(EVA5_Groupes_FRANCAIS!$B:$B,classes!F$1,EVA5_Groupes_FRANCAIS!$E:$E,"="&amp;$C15)/COUNTIF(EVA5_Groupes_FRANCAIS!$B:$B,classes!F$1),"")</f>
        <v/>
      </c>
      <c r="G15" s="11" t="str">
        <f>IF(G$1&lt;&gt;"",COUNTIFS(EVA5_Groupes_FRANCAIS!$B:$B,classes!G$1,EVA5_Groupes_FRANCAIS!$E:$E,"="&amp;$C15)/COUNTIF(EVA5_Groupes_FRANCAIS!$B:$B,classes!G$1),"")</f>
        <v/>
      </c>
      <c r="H15" s="11" t="str">
        <f>IF(H$1&lt;&gt;"",COUNTIFS(EVA5_Groupes_FRANCAIS!$B:$B,classes!H$1,EVA5_Groupes_FRANCAIS!$E:$E,"="&amp;$C15)/COUNTIF(EVA5_Groupes_FRANCAIS!$B:$B,classes!H$1),"")</f>
        <v/>
      </c>
      <c r="I15" s="11" t="str">
        <f>IF(I$1&lt;&gt;"",COUNTIFS(EVA5_Groupes_FRANCAIS!$B:$B,classes!I$1,EVA5_Groupes_FRANCAIS!$E:$E,"="&amp;$C15)/COUNTIF(EVA5_Groupes_FRANCAIS!$B:$B,classes!I$1),"")</f>
        <v/>
      </c>
      <c r="J15" s="11" t="str">
        <f>IF(J$1&lt;&gt;"",COUNTIFS(EVA5_Groupes_FRANCAIS!$B:$B,classes!J$1,EVA5_Groupes_FRANCAIS!$E:$E,"="&amp;$C15)/COUNTIF(EVA5_Groupes_FRANCAIS!$B:$B,classes!J$1),"")</f>
        <v/>
      </c>
      <c r="K15" s="11" t="str">
        <f>IF(K$1&lt;&gt;"",COUNTIFS(EVA5_Groupes_FRANCAIS!$B:$B,classes!K$1,EVA5_Groupes_FRANCAIS!$E:$E,"="&amp;$C15)/COUNTIF(EVA5_Groupes_FRANCAIS!$B:$B,classes!K$1),"")</f>
        <v/>
      </c>
      <c r="L15" s="2">
        <f>COUNTIF(EVA5_Groupes_FRANCAIS!E:E,"="&amp;classes!C15)/COUNTIF(EVA5_Groupes_FRANCAIS!$G:$G,"&gt;=0")</f>
        <v>0</v>
      </c>
    </row>
    <row r="16" spans="1:12" ht="27.75" customHeight="1" x14ac:dyDescent="0.25">
      <c r="C16" s="34" t="s">
        <v>19</v>
      </c>
      <c r="D16" s="11" t="str">
        <f>IF(D$1&lt;&gt;"",COUNTIFS(EVA5_Groupes_FRANCAIS!$B:$B,classes!D$1,EVA5_Groupes_FRANCAIS!$E:$E,"="&amp;$C16)/COUNTIF(EVA5_Groupes_FRANCAIS!$B:$B,classes!D$1),"")</f>
        <v/>
      </c>
      <c r="E16" s="11" t="str">
        <f>IF(E$1&lt;&gt;"",COUNTIFS(EVA5_Groupes_FRANCAIS!$B:$B,classes!E$1,EVA5_Groupes_FRANCAIS!$E:$E,"="&amp;$C16)/COUNTIF(EVA5_Groupes_FRANCAIS!$B:$B,classes!E$1),"")</f>
        <v/>
      </c>
      <c r="F16" s="11" t="str">
        <f>IF(F$1&lt;&gt;"",COUNTIFS(EVA5_Groupes_FRANCAIS!$B:$B,classes!F$1,EVA5_Groupes_FRANCAIS!$E:$E,"="&amp;$C16)/COUNTIF(EVA5_Groupes_FRANCAIS!$B:$B,classes!F$1),"")</f>
        <v/>
      </c>
      <c r="G16" s="11" t="str">
        <f>IF(G$1&lt;&gt;"",COUNTIFS(EVA5_Groupes_FRANCAIS!$B:$B,classes!G$1,EVA5_Groupes_FRANCAIS!$E:$E,"="&amp;$C16)/COUNTIF(EVA5_Groupes_FRANCAIS!$B:$B,classes!G$1),"")</f>
        <v/>
      </c>
      <c r="H16" s="11" t="str">
        <f>IF(H$1&lt;&gt;"",COUNTIFS(EVA5_Groupes_FRANCAIS!$B:$B,classes!H$1,EVA5_Groupes_FRANCAIS!$E:$E,"="&amp;$C16)/COUNTIF(EVA5_Groupes_FRANCAIS!$B:$B,classes!H$1),"")</f>
        <v/>
      </c>
      <c r="I16" s="11" t="str">
        <f>IF(I$1&lt;&gt;"",COUNTIFS(EVA5_Groupes_FRANCAIS!$B:$B,classes!I$1,EVA5_Groupes_FRANCAIS!$E:$E,"="&amp;$C16)/COUNTIF(EVA5_Groupes_FRANCAIS!$B:$B,classes!I$1),"")</f>
        <v/>
      </c>
      <c r="J16" s="11" t="str">
        <f>IF(J$1&lt;&gt;"",COUNTIFS(EVA5_Groupes_FRANCAIS!$B:$B,classes!J$1,EVA5_Groupes_FRANCAIS!$E:$E,"="&amp;$C16)/COUNTIF(EVA5_Groupes_FRANCAIS!$B:$B,classes!J$1),"")</f>
        <v/>
      </c>
      <c r="K16" s="11" t="str">
        <f>IF(K$1&lt;&gt;"",COUNTIFS(EVA5_Groupes_FRANCAIS!$B:$B,classes!K$1,EVA5_Groupes_FRANCAIS!$E:$E,"="&amp;$C16)/COUNTIF(EVA5_Groupes_FRANCAIS!$B:$B,classes!K$1),"")</f>
        <v/>
      </c>
      <c r="L16" s="2">
        <f>COUNTIF(EVA5_Groupes_FRANCAIS!E:E,"="&amp;classes!C16)/COUNTIF(EVA5_Groupes_FRANCAIS!$G:$G,"&gt;=0")</f>
        <v>0</v>
      </c>
    </row>
    <row r="17" spans="1:12" ht="48" customHeight="1" x14ac:dyDescent="0.25">
      <c r="D17" s="40"/>
      <c r="E17" s="40"/>
      <c r="F17" s="40"/>
      <c r="G17" s="40"/>
      <c r="H17" s="40"/>
      <c r="I17" s="40"/>
      <c r="J17" s="40"/>
      <c r="K17" s="40"/>
      <c r="L17" s="40"/>
    </row>
    <row r="18" spans="1:12" ht="27.75" customHeight="1" x14ac:dyDescent="0.25">
      <c r="C18" s="25" t="s">
        <v>14</v>
      </c>
      <c r="D18" s="14" t="str">
        <f t="shared" ref="D18:K18" si="2">IF(D1&lt;&gt;"",D1,"")</f>
        <v/>
      </c>
      <c r="E18" s="14" t="str">
        <f t="shared" si="2"/>
        <v/>
      </c>
      <c r="F18" s="14" t="str">
        <f t="shared" si="2"/>
        <v/>
      </c>
      <c r="G18" s="14" t="str">
        <f t="shared" si="2"/>
        <v/>
      </c>
      <c r="H18" s="14" t="str">
        <f t="shared" si="2"/>
        <v/>
      </c>
      <c r="I18" s="14" t="str">
        <f t="shared" si="2"/>
        <v/>
      </c>
      <c r="J18" s="14" t="str">
        <f t="shared" si="2"/>
        <v/>
      </c>
      <c r="K18" s="14" t="str">
        <f t="shared" si="2"/>
        <v/>
      </c>
      <c r="L18" s="15" t="s">
        <v>4</v>
      </c>
    </row>
    <row r="19" spans="1:12" ht="27.75" customHeight="1" x14ac:dyDescent="0.25">
      <c r="C19" s="30" t="s">
        <v>15</v>
      </c>
      <c r="D19" s="11" t="str">
        <f>IF(D$1&lt;&gt;"",COUNTIFS(EVA5_Groupes_FRANCAIS!$B:$B,classes!D$1,EVA5_Groupes_FRANCAIS!$F:$F,"="&amp;$C19)/COUNTIF(EVA5_Groupes_FRANCAIS!$B:$B,classes!D$1),"")</f>
        <v/>
      </c>
      <c r="E19" s="11" t="str">
        <f>IF(E$1&lt;&gt;"",COUNTIFS(EVA5_Groupes_FRANCAIS!$B:$B,classes!E$1,EVA5_Groupes_FRANCAIS!$F:$F,"="&amp;$C19)/COUNTIF(EVA5_Groupes_FRANCAIS!$B:$B,classes!E$1),"")</f>
        <v/>
      </c>
      <c r="F19" s="11" t="str">
        <f>IF(F$1&lt;&gt;"",COUNTIFS(EVA5_Groupes_FRANCAIS!$B:$B,classes!F$1,EVA5_Groupes_FRANCAIS!$F:$F,"="&amp;$C19)/COUNTIF(EVA5_Groupes_FRANCAIS!$B:$B,classes!F$1),"")</f>
        <v/>
      </c>
      <c r="G19" s="11" t="str">
        <f>IF(G$1&lt;&gt;"",COUNTIFS(EVA5_Groupes_FRANCAIS!$B:$B,classes!G$1,EVA5_Groupes_FRANCAIS!$F:$F,"="&amp;$C19)/COUNTIF(EVA5_Groupes_FRANCAIS!$B:$B,classes!G$1),"")</f>
        <v/>
      </c>
      <c r="H19" s="11" t="str">
        <f>IF(H$1&lt;&gt;"",COUNTIFS(EVA5_Groupes_FRANCAIS!$B:$B,classes!H$1,EVA5_Groupes_FRANCAIS!$F:$F,"="&amp;$C19)/COUNTIF(EVA5_Groupes_FRANCAIS!$B:$B,classes!H$1),"")</f>
        <v/>
      </c>
      <c r="I19" s="11" t="str">
        <f>IF(I$1&lt;&gt;"",COUNTIFS(EVA5_Groupes_FRANCAIS!$B:$B,classes!I$1,EVA5_Groupes_FRANCAIS!$F:$F,"="&amp;$C19)/COUNTIF(EVA5_Groupes_FRANCAIS!$B:$B,classes!I$1),"")</f>
        <v/>
      </c>
      <c r="J19" s="11" t="str">
        <f>IF(J$1&lt;&gt;"",COUNTIFS(EVA5_Groupes_FRANCAIS!$B:$B,classes!J$1,EVA5_Groupes_FRANCAIS!$F:$F,"="&amp;$C19)/COUNTIF(EVA5_Groupes_FRANCAIS!$B:$B,classes!J$1),"")</f>
        <v/>
      </c>
      <c r="K19" s="11" t="str">
        <f>IF(K$1&lt;&gt;"",COUNTIFS(EVA5_Groupes_FRANCAIS!$B:$B,classes!K$1,EVA5_Groupes_FRANCAIS!$F:$F,"="&amp;$C19)/COUNTIF(EVA5_Groupes_FRANCAIS!$B:$B,classes!K$1),"")</f>
        <v/>
      </c>
      <c r="L19" s="2">
        <f>COUNTIF(EVA5_Groupes_FRANCAIS!F:F,"="&amp;classes!C19)/COUNTIF(EVA5_Groupes_FRANCAIS!$G:$G,"&gt;=0")</f>
        <v>0</v>
      </c>
    </row>
    <row r="20" spans="1:12" ht="27.75" customHeight="1" x14ac:dyDescent="0.25">
      <c r="C20" s="29" t="s">
        <v>16</v>
      </c>
      <c r="D20" s="11" t="str">
        <f>IF(D$1&lt;&gt;"",COUNTIFS(EVA5_Groupes_FRANCAIS!$B:$B,classes!D$1,EVA5_Groupes_FRANCAIS!$F:$F,"="&amp;$C20)/COUNTIF(EVA5_Groupes_FRANCAIS!$B:$B,classes!D$1),"")</f>
        <v/>
      </c>
      <c r="E20" s="11" t="str">
        <f>IF(E$1&lt;&gt;"",COUNTIFS(EVA5_Groupes_FRANCAIS!$B:$B,classes!E$1,EVA5_Groupes_FRANCAIS!$F:$F,"="&amp;$C20)/COUNTIF(EVA5_Groupes_FRANCAIS!$B:$B,classes!E$1),"")</f>
        <v/>
      </c>
      <c r="F20" s="11" t="str">
        <f>IF(F$1&lt;&gt;"",COUNTIFS(EVA5_Groupes_FRANCAIS!$B:$B,classes!F$1,EVA5_Groupes_FRANCAIS!$F:$F,"="&amp;$C20)/COUNTIF(EVA5_Groupes_FRANCAIS!$B:$B,classes!F$1),"")</f>
        <v/>
      </c>
      <c r="G20" s="11" t="str">
        <f>IF(G$1&lt;&gt;"",COUNTIFS(EVA5_Groupes_FRANCAIS!$B:$B,classes!G$1,EVA5_Groupes_FRANCAIS!$F:$F,"="&amp;$C20)/COUNTIF(EVA5_Groupes_FRANCAIS!$B:$B,classes!G$1),"")</f>
        <v/>
      </c>
      <c r="H20" s="11" t="str">
        <f>IF(H$1&lt;&gt;"",COUNTIFS(EVA5_Groupes_FRANCAIS!$B:$B,classes!H$1,EVA5_Groupes_FRANCAIS!$F:$F,"="&amp;$C20)/COUNTIF(EVA5_Groupes_FRANCAIS!$B:$B,classes!H$1),"")</f>
        <v/>
      </c>
      <c r="I20" s="11" t="str">
        <f>IF(I$1&lt;&gt;"",COUNTIFS(EVA5_Groupes_FRANCAIS!$B:$B,classes!I$1,EVA5_Groupes_FRANCAIS!$F:$F,"="&amp;$C20)/COUNTIF(EVA5_Groupes_FRANCAIS!$B:$B,classes!I$1),"")</f>
        <v/>
      </c>
      <c r="J20" s="11" t="str">
        <f>IF(J$1&lt;&gt;"",COUNTIFS(EVA5_Groupes_FRANCAIS!$B:$B,classes!J$1,EVA5_Groupes_FRANCAIS!$F:$F,"="&amp;$C20)/COUNTIF(EVA5_Groupes_FRANCAIS!$B:$B,classes!J$1),"")</f>
        <v/>
      </c>
      <c r="K20" s="11" t="str">
        <f>IF(K$1&lt;&gt;"",COUNTIFS(EVA5_Groupes_FRANCAIS!$B:$B,classes!K$1,EVA5_Groupes_FRANCAIS!$F:$F,"="&amp;$C20)/COUNTIF(EVA5_Groupes_FRANCAIS!$B:$B,classes!K$1),"")</f>
        <v/>
      </c>
      <c r="L20" s="2">
        <f>COUNTIF(EVA5_Groupes_FRANCAIS!F:F,"="&amp;classes!C20)/COUNTIF(EVA5_Groupes_FRANCAIS!$G:$G,"&gt;=0")</f>
        <v>0</v>
      </c>
    </row>
    <row r="21" spans="1:12" ht="27.75" customHeight="1" x14ac:dyDescent="0.25">
      <c r="C21" s="39" t="s">
        <v>20</v>
      </c>
      <c r="D21" s="11" t="str">
        <f>IF(D$1&lt;&gt;"",COUNTIFS(EVA5_Groupes_FRANCAIS!$B:$B,classes!D$1,EVA5_Groupes_FRANCAIS!$F:$F,"="&amp;$C21)/COUNTIF(EVA5_Groupes_FRANCAIS!$B:$B,classes!D$1),"")</f>
        <v/>
      </c>
      <c r="E21" s="11" t="str">
        <f>IF(E$1&lt;&gt;"",COUNTIFS(EVA5_Groupes_FRANCAIS!$B:$B,classes!E$1,EVA5_Groupes_FRANCAIS!$F:$F,"="&amp;$C21)/COUNTIF(EVA5_Groupes_FRANCAIS!$B:$B,classes!E$1),"")</f>
        <v/>
      </c>
      <c r="F21" s="11" t="str">
        <f>IF(F$1&lt;&gt;"",COUNTIFS(EVA5_Groupes_FRANCAIS!$B:$B,classes!F$1,EVA5_Groupes_FRANCAIS!$F:$F,"="&amp;$C21)/COUNTIF(EVA5_Groupes_FRANCAIS!$B:$B,classes!F$1),"")</f>
        <v/>
      </c>
      <c r="G21" s="11" t="str">
        <f>IF(G$1&lt;&gt;"",COUNTIFS(EVA5_Groupes_FRANCAIS!$B:$B,classes!G$1,EVA5_Groupes_FRANCAIS!$F:$F,"="&amp;$C21)/COUNTIF(EVA5_Groupes_FRANCAIS!$B:$B,classes!G$1),"")</f>
        <v/>
      </c>
      <c r="H21" s="11" t="str">
        <f>IF(H$1&lt;&gt;"",COUNTIFS(EVA5_Groupes_FRANCAIS!$B:$B,classes!H$1,EVA5_Groupes_FRANCAIS!$F:$F,"="&amp;$C21)/COUNTIF(EVA5_Groupes_FRANCAIS!$B:$B,classes!H$1),"")</f>
        <v/>
      </c>
      <c r="I21" s="11" t="str">
        <f>IF(I$1&lt;&gt;"",COUNTIFS(EVA5_Groupes_FRANCAIS!$B:$B,classes!I$1,EVA5_Groupes_FRANCAIS!$F:$F,"="&amp;$C21)/COUNTIF(EVA5_Groupes_FRANCAIS!$B:$B,classes!I$1),"")</f>
        <v/>
      </c>
      <c r="J21" s="11" t="str">
        <f>IF(J$1&lt;&gt;"",COUNTIFS(EVA5_Groupes_FRANCAIS!$B:$B,classes!J$1,EVA5_Groupes_FRANCAIS!$F:$F,"="&amp;$C21)/COUNTIF(EVA5_Groupes_FRANCAIS!$B:$B,classes!J$1),"")</f>
        <v/>
      </c>
      <c r="K21" s="11" t="str">
        <f>IF(K$1&lt;&gt;"",COUNTIFS(EVA5_Groupes_FRANCAIS!$B:$B,classes!K$1,EVA5_Groupes_FRANCAIS!$F:$F,"="&amp;$C21)/COUNTIF(EVA5_Groupes_FRANCAIS!$B:$B,classes!K$1),"")</f>
        <v/>
      </c>
      <c r="L21" s="2">
        <f>COUNTIF(EVA5_Groupes_FRANCAIS!F:F,"="&amp;classes!C21)/COUNTIF(EVA5_Groupes_FRANCAIS!$G:$G,"&gt;=0")</f>
        <v>0</v>
      </c>
    </row>
    <row r="22" spans="1:12" ht="27.75" customHeight="1" x14ac:dyDescent="0.25">
      <c r="C22" s="34" t="s">
        <v>19</v>
      </c>
      <c r="D22" s="11" t="str">
        <f>IF(D$1&lt;&gt;"",COUNTIFS(EVA5_Groupes_FRANCAIS!$B:$B,classes!D$1,EVA5_Groupes_FRANCAIS!$F:$F,"="&amp;$C22)/COUNTIF(EVA5_Groupes_FRANCAIS!$B:$B,classes!D$1),"")</f>
        <v/>
      </c>
      <c r="E22" s="11" t="str">
        <f>IF(E$1&lt;&gt;"",COUNTIFS(EVA5_Groupes_FRANCAIS!$B:$B,classes!E$1,EVA5_Groupes_FRANCAIS!$F:$F,"="&amp;$C22)/COUNTIF(EVA5_Groupes_FRANCAIS!$B:$B,classes!E$1),"")</f>
        <v/>
      </c>
      <c r="F22" s="11" t="str">
        <f>IF(F$1&lt;&gt;"",COUNTIFS(EVA5_Groupes_FRANCAIS!$B:$B,classes!F$1,EVA5_Groupes_FRANCAIS!$F:$F,"="&amp;$C22)/COUNTIF(EVA5_Groupes_FRANCAIS!$B:$B,classes!F$1),"")</f>
        <v/>
      </c>
      <c r="G22" s="11" t="str">
        <f>IF(G$1&lt;&gt;"",COUNTIFS(EVA5_Groupes_FRANCAIS!$B:$B,classes!G$1,EVA5_Groupes_FRANCAIS!$F:$F,"="&amp;$C22)/COUNTIF(EVA5_Groupes_FRANCAIS!$B:$B,classes!G$1),"")</f>
        <v/>
      </c>
      <c r="H22" s="11" t="str">
        <f>IF(H$1&lt;&gt;"",COUNTIFS(EVA5_Groupes_FRANCAIS!$B:$B,classes!H$1,EVA5_Groupes_FRANCAIS!$F:$F,"="&amp;$C22)/COUNTIF(EVA5_Groupes_FRANCAIS!$B:$B,classes!H$1),"")</f>
        <v/>
      </c>
      <c r="I22" s="11" t="str">
        <f>IF(I$1&lt;&gt;"",COUNTIFS(EVA5_Groupes_FRANCAIS!$B:$B,classes!I$1,EVA5_Groupes_FRANCAIS!$F:$F,"="&amp;$C22)/COUNTIF(EVA5_Groupes_FRANCAIS!$B:$B,classes!I$1),"")</f>
        <v/>
      </c>
      <c r="J22" s="11" t="str">
        <f>IF(J$1&lt;&gt;"",COUNTIFS(EVA5_Groupes_FRANCAIS!$B:$B,classes!J$1,EVA5_Groupes_FRANCAIS!$F:$F,"="&amp;$C22)/COUNTIF(EVA5_Groupes_FRANCAIS!$B:$B,classes!J$1),"")</f>
        <v/>
      </c>
      <c r="K22" s="11" t="str">
        <f>IF(K$1&lt;&gt;"",COUNTIFS(EVA5_Groupes_FRANCAIS!$B:$B,classes!K$1,EVA5_Groupes_FRANCAIS!$F:$F,"="&amp;$C22)/COUNTIF(EVA5_Groupes_FRANCAIS!$B:$B,classes!K$1),"")</f>
        <v/>
      </c>
      <c r="L22" s="2">
        <f>COUNTIF(EVA5_Groupes_FRANCAIS!F:F,"="&amp;classes!C22)/COUNTIF(EVA5_Groupes_FRANCAIS!$G:$G,"&gt;=0")</f>
        <v>0</v>
      </c>
    </row>
    <row r="23" spans="1:12" ht="27.75" customHeight="1" x14ac:dyDescent="0.25">
      <c r="D23" s="40"/>
      <c r="E23" s="40"/>
      <c r="F23" s="40"/>
      <c r="G23" s="40"/>
      <c r="H23" s="40"/>
      <c r="I23" s="40"/>
      <c r="J23" s="40"/>
      <c r="K23" s="40"/>
      <c r="L23" s="40"/>
    </row>
    <row r="24" spans="1:12" ht="27.75" customHeight="1" x14ac:dyDescent="0.3">
      <c r="C24" s="13" t="s">
        <v>8</v>
      </c>
    </row>
    <row r="25" spans="1:12" ht="27.75" customHeight="1" x14ac:dyDescent="0.25">
      <c r="C25" s="6" t="s">
        <v>3</v>
      </c>
      <c r="D25" s="15" t="str">
        <f t="shared" ref="D25:K25" si="3">IF(D1&lt;&gt;"",D1,"")</f>
        <v/>
      </c>
      <c r="E25" s="15" t="str">
        <f t="shared" si="3"/>
        <v/>
      </c>
      <c r="F25" s="15" t="str">
        <f t="shared" si="3"/>
        <v/>
      </c>
      <c r="G25" s="15" t="str">
        <f t="shared" si="3"/>
        <v/>
      </c>
      <c r="H25" s="15" t="str">
        <f t="shared" si="3"/>
        <v/>
      </c>
      <c r="I25" s="15" t="str">
        <f t="shared" si="3"/>
        <v/>
      </c>
      <c r="J25" s="15" t="str">
        <f t="shared" si="3"/>
        <v/>
      </c>
      <c r="K25" s="15" t="str">
        <f t="shared" si="3"/>
        <v/>
      </c>
      <c r="L25" s="15" t="s">
        <v>4</v>
      </c>
    </row>
    <row r="26" spans="1:12" ht="27.75" customHeight="1" x14ac:dyDescent="0.25">
      <c r="A26" s="18">
        <v>75</v>
      </c>
      <c r="B26" s="18">
        <v>100</v>
      </c>
      <c r="C26" s="7" t="str">
        <f>CONCATENATE("[ ",A26," ; ",B26," ]")</f>
        <v>[ 75 ; 100 ]</v>
      </c>
      <c r="D26" s="2" t="str">
        <f>IF(D1&lt;&gt;"",(COUNTIFS(EVA5_Groupes_MATHS!$B:$B,classes!D$1,EVA5_Groupes_MATHS!$F:$F,"&lt;="&amp;$B26)-COUNTIFS(EVA5_Groupes_MATHS!$B:$B,classes!D$1,EVA5_Groupes_MATHS!$F:$F,"&lt;"&amp;$B27))/COUNTIF(EVA5_Groupes_MATHS!$B:$B,classes!D$1),"")</f>
        <v/>
      </c>
      <c r="E26" s="2" t="str">
        <f>IF(E1&lt;&gt;"",(COUNTIFS(EVA5_Groupes_MATHS!$B:$B,classes!E$1,EVA5_Groupes_MATHS!$F:$F,"&lt;="&amp;$B26)-COUNTIFS(EVA5_Groupes_MATHS!$B:$B,classes!E$1,EVA5_Groupes_MATHS!$F:$F,"&lt;"&amp;$B27))/COUNTIF(EVA5_Groupes_MATHS!$B:$B,classes!E$1),"")</f>
        <v/>
      </c>
      <c r="F26" s="2" t="str">
        <f>IF(F1&lt;&gt;"",(COUNTIFS(EVA5_Groupes_MATHS!$B:$B,classes!F$1,EVA5_Groupes_MATHS!$F:$F,"&lt;="&amp;$B26)-COUNTIFS(EVA5_Groupes_MATHS!$B:$B,classes!F$1,EVA5_Groupes_MATHS!$F:$F,"&lt;"&amp;$B27))/COUNTIF(EVA5_Groupes_MATHS!$B:$B,classes!F$1),"")</f>
        <v/>
      </c>
      <c r="G26" s="2" t="str">
        <f>IF(G1&lt;&gt;"",(COUNTIFS(EVA5_Groupes_MATHS!$B:$B,classes!G$1,EVA5_Groupes_MATHS!$F:$F,"&lt;="&amp;$B26)-COUNTIFS(EVA5_Groupes_MATHS!$B:$B,classes!G$1,EVA5_Groupes_MATHS!$F:$F,"&lt;"&amp;$B27))/COUNTIF(EVA5_Groupes_MATHS!$B:$B,classes!G$1),"")</f>
        <v/>
      </c>
      <c r="H26" s="2" t="str">
        <f>IF(H1&lt;&gt;"",(COUNTIFS(EVA5_Groupes_MATHS!$B:$B,classes!H$1,EVA5_Groupes_MATHS!$F:$F,"&lt;="&amp;$B26)-COUNTIFS(EVA5_Groupes_MATHS!$B:$B,classes!H$1,EVA5_Groupes_MATHS!$F:$F,"&lt;"&amp;$B27))/COUNTIF(EVA5_Groupes_MATHS!$B:$B,classes!H$1),"")</f>
        <v/>
      </c>
      <c r="I26" s="2" t="str">
        <f>IF(I1&lt;&gt;"",(COUNTIFS(EVA5_Groupes_MATHS!$B:$B,classes!I$1,EVA5_Groupes_MATHS!$F:$F,"&lt;="&amp;$B26)-COUNTIFS(EVA5_Groupes_MATHS!$B:$B,classes!I$1,EVA5_Groupes_MATHS!$F:$F,"&lt;"&amp;$B27))/COUNTIF(EVA5_Groupes_MATHS!$B:$B,classes!I$1),"")</f>
        <v/>
      </c>
      <c r="J26" s="2" t="str">
        <f>IF(J1&lt;&gt;"",(COUNTIFS(EVA5_Groupes_MATHS!$B:$B,classes!J$1,EVA5_Groupes_MATHS!$F:$F,"&lt;="&amp;$B26)-COUNTIFS(EVA5_Groupes_MATHS!$B:$B,classes!J$1,EVA5_Groupes_MATHS!$F:$F,"&lt;"&amp;$B27))/COUNTIF(EVA5_Groupes_MATHS!$B:$B,classes!J$1),"")</f>
        <v/>
      </c>
      <c r="K26" s="2" t="str">
        <f>IF(K1&lt;&gt;"",(COUNTIFS(EVA5_Groupes_MATHS!$B:$B,classes!K$1,EVA5_Groupes_MATHS!$F:$F,"&lt;="&amp;$B26)-COUNTIFS(EVA5_Groupes_MATHS!$B:$B,classes!K$1,EVA5_Groupes_MATHS!$F:$F,"&lt;"&amp;$B27))/COUNTIF(EVA5_Groupes_MATHS!$B:$B,classes!K$1),"")</f>
        <v/>
      </c>
      <c r="L26" s="2">
        <f>(COUNTIF(EVA5_Groupes_MATHS!$F:$F,"&lt;="&amp;$B26)-COUNTIF(EVA5_Groupes_MATHS!$F:$F,"&lt;"&amp;$B27))/COUNTIF(EVA5_Groupes_MATHS!$F:$F,"&gt;=0")</f>
        <v>0</v>
      </c>
    </row>
    <row r="27" spans="1:12" ht="27.75" customHeight="1" x14ac:dyDescent="0.25">
      <c r="A27" s="18">
        <v>50</v>
      </c>
      <c r="B27" s="18">
        <v>75</v>
      </c>
      <c r="C27" s="8" t="str">
        <f>CONCATENATE("[ ",A27," ; ",B27," [")</f>
        <v>[ 50 ; 75 [</v>
      </c>
      <c r="D27" s="2" t="str">
        <f>IF(D1&lt;&gt;"",(COUNTIFS(EVA5_Groupes_MATHS!$B:$B,classes!D$1,EVA5_Groupes_MATHS!$F:$F,"&lt;"&amp;$B27)-COUNTIFS(EVA5_Groupes_MATHS!$B:$B,classes!D$1,EVA5_Groupes_MATHS!$F:$F,"&lt;"&amp;$B28))/COUNTIF(EVA5_Groupes_MATHS!$B:$B,classes!D$1),"")</f>
        <v/>
      </c>
      <c r="E27" s="2" t="str">
        <f>IF(E1&lt;&gt;"",(COUNTIFS(EVA5_Groupes_MATHS!$B:$B,classes!E$1,EVA5_Groupes_MATHS!$F:$F,"&lt;"&amp;$B27)-COUNTIFS(EVA5_Groupes_MATHS!$B:$B,classes!E$1,EVA5_Groupes_MATHS!$F:$F,"&lt;"&amp;$B28))/COUNTIF(EVA5_Groupes_MATHS!$B:$B,classes!E$1),"")</f>
        <v/>
      </c>
      <c r="F27" s="2" t="str">
        <f>IF(F1&lt;&gt;"",(COUNTIFS(EVA5_Groupes_MATHS!$B:$B,classes!F$1,EVA5_Groupes_MATHS!$F:$F,"&lt;"&amp;$B27)-COUNTIFS(EVA5_Groupes_MATHS!$B:$B,classes!F$1,EVA5_Groupes_MATHS!$F:$F,"&lt;"&amp;$B28))/COUNTIF(EVA5_Groupes_MATHS!$B:$B,classes!F$1),"")</f>
        <v/>
      </c>
      <c r="G27" s="2" t="str">
        <f>IF(G1&lt;&gt;"",(COUNTIFS(EVA5_Groupes_MATHS!$B:$B,classes!G$1,EVA5_Groupes_MATHS!$F:$F,"&lt;"&amp;$B27)-COUNTIFS(EVA5_Groupes_MATHS!$B:$B,classes!G$1,EVA5_Groupes_MATHS!$F:$F,"&lt;"&amp;$B28))/COUNTIF(EVA5_Groupes_MATHS!$B:$B,classes!G$1),"")</f>
        <v/>
      </c>
      <c r="H27" s="2" t="str">
        <f>IF(H1&lt;&gt;"",(COUNTIFS(EVA5_Groupes_MATHS!$B:$B,classes!H$1,EVA5_Groupes_MATHS!$F:$F,"&lt;"&amp;$B27)-COUNTIFS(EVA5_Groupes_MATHS!$B:$B,classes!H$1,EVA5_Groupes_MATHS!$F:$F,"&lt;"&amp;$B28))/COUNTIF(EVA5_Groupes_MATHS!$B:$B,classes!H$1),"")</f>
        <v/>
      </c>
      <c r="I27" s="2" t="str">
        <f>IF(I1&lt;&gt;"",(COUNTIFS(EVA5_Groupes_MATHS!$B:$B,classes!I$1,EVA5_Groupes_MATHS!$F:$F,"&lt;"&amp;$B27)-COUNTIFS(EVA5_Groupes_MATHS!$B:$B,classes!I$1,EVA5_Groupes_MATHS!$F:$F,"&lt;"&amp;$B28))/COUNTIF(EVA5_Groupes_MATHS!$B:$B,classes!I$1),"")</f>
        <v/>
      </c>
      <c r="J27" s="2" t="str">
        <f>IF(J1&lt;&gt;"",(COUNTIFS(EVA5_Groupes_MATHS!$B:$B,classes!J$1,EVA5_Groupes_MATHS!$F:$F,"&lt;"&amp;$B27)-COUNTIFS(EVA5_Groupes_MATHS!$B:$B,classes!J$1,EVA5_Groupes_MATHS!$F:$F,"&lt;"&amp;$B28))/COUNTIF(EVA5_Groupes_MATHS!$B:$B,classes!J$1),"")</f>
        <v/>
      </c>
      <c r="K27" s="2" t="str">
        <f>IF(K1&lt;&gt;"",(COUNTIFS(EVA5_Groupes_MATHS!$B:$B,classes!K$1,EVA5_Groupes_MATHS!$F:$F,"&lt;"&amp;$B27)-COUNTIFS(EVA5_Groupes_MATHS!$B:$B,classes!K$1,EVA5_Groupes_MATHS!$F:$F,"&lt;"&amp;$B28))/COUNTIF(EVA5_Groupes_MATHS!$B:$B,classes!K$1),"")</f>
        <v/>
      </c>
      <c r="L27" s="2">
        <f>(COUNTIF(EVA5_Groupes_MATHS!$F:$F,"&lt;"&amp;$B27)-COUNTIF(EVA5_Groupes_MATHS!$F:$F,"&lt;"&amp;$B28))/COUNTIF(EVA5_Groupes_MATHS!$F:$F,"&gt;=0")</f>
        <v>0</v>
      </c>
    </row>
    <row r="28" spans="1:12" ht="27.75" customHeight="1" x14ac:dyDescent="0.25">
      <c r="A28" s="18">
        <v>25</v>
      </c>
      <c r="B28" s="18">
        <v>50</v>
      </c>
      <c r="C28" s="9" t="str">
        <f>CONCATENATE("[ ",A28," ; ",B28," [")</f>
        <v>[ 25 ; 50 [</v>
      </c>
      <c r="D28" s="2" t="str">
        <f>IF(D1&lt;&gt;"",(COUNTIFS(EVA5_Groupes_MATHS!$B:$B,classes!D$1,EVA5_Groupes_MATHS!$F:$F,"&lt;"&amp;$B28)-COUNTIFS(EVA5_Groupes_MATHS!$B:$B,classes!D$1,EVA5_Groupes_MATHS!$F:$F,"&lt;"&amp;$B29))/COUNTIF(EVA5_Groupes_MATHS!$B:$B,classes!D$1),"")</f>
        <v/>
      </c>
      <c r="E28" s="2" t="str">
        <f>IF(E1&lt;&gt;"",(COUNTIFS(EVA5_Groupes_MATHS!$B:$B,classes!E$1,EVA5_Groupes_MATHS!$F:$F,"&lt;"&amp;$B28)-COUNTIFS(EVA5_Groupes_MATHS!$B:$B,classes!E$1,EVA5_Groupes_MATHS!$F:$F,"&lt;"&amp;$B29))/COUNTIF(EVA5_Groupes_MATHS!$B:$B,classes!E$1),"")</f>
        <v/>
      </c>
      <c r="F28" s="2" t="str">
        <f>IF(F1&lt;&gt;"",(COUNTIFS(EVA5_Groupes_MATHS!$B:$B,classes!F$1,EVA5_Groupes_MATHS!$F:$F,"&lt;"&amp;$B28)-COUNTIFS(EVA5_Groupes_MATHS!$B:$B,classes!F$1,EVA5_Groupes_MATHS!$F:$F,"&lt;"&amp;$B29))/COUNTIF(EVA5_Groupes_MATHS!$B:$B,classes!F$1),"")</f>
        <v/>
      </c>
      <c r="G28" s="2" t="str">
        <f>IF(G1&lt;&gt;"",(COUNTIFS(EVA5_Groupes_MATHS!$B:$B,classes!G$1,EVA5_Groupes_MATHS!$F:$F,"&lt;"&amp;$B28)-COUNTIFS(EVA5_Groupes_MATHS!$B:$B,classes!G$1,EVA5_Groupes_MATHS!$F:$F,"&lt;"&amp;$B29))/COUNTIF(EVA5_Groupes_MATHS!$B:$B,classes!G$1),"")</f>
        <v/>
      </c>
      <c r="H28" s="2" t="str">
        <f>IF(H1&lt;&gt;"",(COUNTIFS(EVA5_Groupes_MATHS!$B:$B,classes!H$1,EVA5_Groupes_MATHS!$F:$F,"&lt;"&amp;$B28)-COUNTIFS(EVA5_Groupes_MATHS!$B:$B,classes!H$1,EVA5_Groupes_MATHS!$F:$F,"&lt;"&amp;$B29))/COUNTIF(EVA5_Groupes_MATHS!$B:$B,classes!H$1),"")</f>
        <v/>
      </c>
      <c r="I28" s="2" t="str">
        <f>IF(I1&lt;&gt;"",(COUNTIFS(EVA5_Groupes_MATHS!$B:$B,classes!I$1,EVA5_Groupes_MATHS!$F:$F,"&lt;"&amp;$B28)-COUNTIFS(EVA5_Groupes_MATHS!$B:$B,classes!I$1,EVA5_Groupes_MATHS!$F:$F,"&lt;"&amp;$B29))/COUNTIF(EVA5_Groupes_MATHS!$B:$B,classes!I$1),"")</f>
        <v/>
      </c>
      <c r="J28" s="2" t="str">
        <f>IF(J1&lt;&gt;"",(COUNTIFS(EVA5_Groupes_MATHS!$B:$B,classes!J$1,EVA5_Groupes_MATHS!$F:$F,"&lt;"&amp;$B28)-COUNTIFS(EVA5_Groupes_MATHS!$B:$B,classes!J$1,EVA5_Groupes_MATHS!$F:$F,"&lt;"&amp;$B29))/COUNTIF(EVA5_Groupes_MATHS!$B:$B,classes!J$1),"")</f>
        <v/>
      </c>
      <c r="K28" s="2" t="str">
        <f>IF(K1&lt;&gt;"",(COUNTIFS(EVA5_Groupes_MATHS!$B:$B,classes!K$1,EVA5_Groupes_MATHS!$F:$F,"&lt;"&amp;$B28)-COUNTIFS(EVA5_Groupes_MATHS!$B:$B,classes!K$1,EVA5_Groupes_MATHS!$F:$F,"&lt;"&amp;$B29))/COUNTIF(EVA5_Groupes_MATHS!$B:$B,classes!K$1),"")</f>
        <v/>
      </c>
      <c r="L28" s="2">
        <f>(COUNTIF(EVA5_Groupes_MATHS!$F:$F,"&lt;"&amp;$B28)-COUNTIF(EVA5_Groupes_MATHS!$F:$F,"&lt;"&amp;$B29))/COUNTIF(EVA5_Groupes_MATHS!$F:$F,"&gt;=0")</f>
        <v>0</v>
      </c>
    </row>
    <row r="29" spans="1:12" ht="27.75" customHeight="1" x14ac:dyDescent="0.25">
      <c r="A29" s="18">
        <v>0</v>
      </c>
      <c r="B29" s="18">
        <v>25</v>
      </c>
      <c r="C29" s="10" t="str">
        <f>CONCATENATE("[ ",A29," ; ",B29," [")</f>
        <v>[ 0 ; 25 [</v>
      </c>
      <c r="D29" s="2" t="str">
        <f>IF(D1&lt;&gt;"",(COUNTIFS(EVA5_Groupes_MATHS!$B:$B,classes!D$1,EVA5_Groupes_MATHS!$F:$F,"&lt;"&amp;$B29))/COUNTIF(EVA5_Groupes_MATHS!$B:$B,classes!D$1),"")</f>
        <v/>
      </c>
      <c r="E29" s="2" t="str">
        <f>IF(E1&lt;&gt;"",(COUNTIFS(EVA5_Groupes_MATHS!$B:$B,classes!E$1,EVA5_Groupes_MATHS!$F:$F,"&lt;="&amp;$B29))/COUNTIF(EVA5_Groupes_MATHS!$B:$B,classes!E$1),"")</f>
        <v/>
      </c>
      <c r="F29" s="2" t="str">
        <f>IF(F1&lt;&gt;"",(COUNTIFS(EVA5_Groupes_MATHS!$B:$B,classes!F$1,EVA5_Groupes_MATHS!$F:$F,"&lt;="&amp;$B29))/COUNTIF(EVA5_Groupes_MATHS!$B:$B,classes!F$1),"")</f>
        <v/>
      </c>
      <c r="G29" s="2" t="str">
        <f>IF(G1&lt;&gt;"",(COUNTIFS(EVA5_Groupes_MATHS!$B:$B,classes!G$1,EVA5_Groupes_MATHS!$F:$F,"&lt;="&amp;$B29))/COUNTIF(EVA5_Groupes_MATHS!$B:$B,classes!G$1),"")</f>
        <v/>
      </c>
      <c r="H29" s="2" t="str">
        <f>IF(H1&lt;&gt;"",(COUNTIFS(EVA5_Groupes_MATHS!$B:$B,classes!H$1,EVA5_Groupes_MATHS!$F:$F,"&lt;="&amp;$B29))/COUNTIF(EVA5_Groupes_MATHS!$B:$B,classes!H$1),"")</f>
        <v/>
      </c>
      <c r="I29" s="2" t="str">
        <f>IF(I1&lt;&gt;"",(COUNTIFS(EVA5_Groupes_MATHS!$B:$B,classes!I$1,EVA5_Groupes_MATHS!$F:$F,"&lt;="&amp;$B29))/COUNTIF(EVA5_Groupes_MATHS!$B:$B,classes!I$1),"")</f>
        <v/>
      </c>
      <c r="J29" s="2" t="str">
        <f>IF(J1&lt;&gt;"",(COUNTIFS(EVA5_Groupes_MATHS!$B:$B,classes!J$1,EVA5_Groupes_MATHS!$F:$F,"&lt;="&amp;$B29))/COUNTIF(EVA5_Groupes_MATHS!$B:$B,classes!J$1),"")</f>
        <v/>
      </c>
      <c r="K29" s="2" t="str">
        <f>IF(K1&lt;&gt;"",(COUNTIFS(EVA5_Groupes_MATHS!$B:$B,classes!K$1,EVA5_Groupes_MATHS!$F:$F,"&lt;="&amp;$B29))/COUNTIF(EVA5_Groupes_MATHS!$B:$B,classes!K$1),"")</f>
        <v/>
      </c>
      <c r="L29" s="2">
        <f>(COUNTIF(EVA5_Groupes_MATHS!$F:$F,"&lt;"&amp;$B29))/COUNTIF(EVA5_Groupes_MATHS!$F:$F,"&gt;=0")</f>
        <v>1</v>
      </c>
    </row>
    <row r="30" spans="1:12" ht="27.75" customHeight="1" x14ac:dyDescent="0.25">
      <c r="C30" s="23" t="s">
        <v>13</v>
      </c>
      <c r="D30" s="24" t="str">
        <f>IF(D1&lt;&gt;"",AVERAGEIF(EVA5_Groupes_MATHS!$B:$B,classes!D1,EVA5_Groupes_MATHS!$F:$F),"")</f>
        <v/>
      </c>
      <c r="E30" s="24" t="str">
        <f>IF(E1&lt;&gt;"",AVERAGEIF(EVA5_Groupes_MATHS!$B:$B,classes!E1,EVA5_Groupes_MATHS!$F:$F),"")</f>
        <v/>
      </c>
      <c r="F30" s="24" t="str">
        <f>IF(F1&lt;&gt;"",AVERAGEIF(EVA5_Groupes_MATHS!$B:$B,classes!F1,EVA5_Groupes_MATHS!$F:$F),"")</f>
        <v/>
      </c>
      <c r="G30" s="24" t="str">
        <f>IF(G1&lt;&gt;"",AVERAGEIF(EVA5_Groupes_MATHS!$B:$B,classes!G1,EVA5_Groupes_MATHS!$F:$F),"")</f>
        <v/>
      </c>
      <c r="H30" s="24" t="str">
        <f>IF(H1&lt;&gt;"",AVERAGEIF(EVA5_Groupes_MATHS!$B:$B,classes!H1,EVA5_Groupes_MATHS!$F:$F),"")</f>
        <v/>
      </c>
      <c r="I30" s="24" t="str">
        <f>IF(I1&lt;&gt;"",AVERAGEIF(EVA5_Groupes_MATHS!$B:$B,classes!I1,EVA5_Groupes_MATHS!$F:$F),"")</f>
        <v/>
      </c>
      <c r="J30" s="24" t="str">
        <f>IF(J1&lt;&gt;"",AVERAGEIF(EVA5_Groupes_MATHS!$B:$B,classes!J1,EVA5_Groupes_MATHS!$F:$F),"")</f>
        <v/>
      </c>
      <c r="K30" s="24" t="str">
        <f>IF(K1&lt;&gt;"",AVERAGEIF(EVA5_Groupes_MATHS!$B:$B,classes!K1,EVA5_Groupes_MATHS!$F:$F),"")</f>
        <v/>
      </c>
      <c r="L30" s="24">
        <f>AVERAGE(EVA5_Groupes_MATHS!F:F)</f>
        <v>0</v>
      </c>
    </row>
    <row r="31" spans="1:12" ht="27.75" customHeight="1" x14ac:dyDescent="0.25">
      <c r="D31" s="4"/>
      <c r="E31" s="4"/>
      <c r="F31" s="4"/>
      <c r="G31" s="4"/>
      <c r="H31" s="4"/>
      <c r="I31" s="4"/>
      <c r="J31" s="4"/>
      <c r="K31" s="4"/>
      <c r="L31" s="4"/>
    </row>
    <row r="32" spans="1:12" ht="39" customHeight="1" x14ac:dyDescent="0.25">
      <c r="C32" s="35" t="s">
        <v>21</v>
      </c>
      <c r="D32" s="15" t="str">
        <f>IF(D1&lt;&gt;"",D1,"")</f>
        <v/>
      </c>
      <c r="E32" s="15" t="str">
        <f t="shared" ref="E32:K32" si="4">IF(E1&lt;&gt;"",E1,"")</f>
        <v/>
      </c>
      <c r="F32" s="15" t="str">
        <f t="shared" si="4"/>
        <v/>
      </c>
      <c r="G32" s="15" t="str">
        <f t="shared" si="4"/>
        <v/>
      </c>
      <c r="H32" s="15" t="str">
        <f t="shared" si="4"/>
        <v/>
      </c>
      <c r="I32" s="15" t="str">
        <f t="shared" si="4"/>
        <v/>
      </c>
      <c r="J32" s="15" t="str">
        <f t="shared" si="4"/>
        <v/>
      </c>
      <c r="K32" s="15" t="str">
        <f t="shared" si="4"/>
        <v/>
      </c>
      <c r="L32" s="15" t="s">
        <v>4</v>
      </c>
    </row>
    <row r="33" spans="3:12" ht="27.75" customHeight="1" x14ac:dyDescent="0.25">
      <c r="C33" s="30" t="s">
        <v>15</v>
      </c>
      <c r="D33" s="2" t="str">
        <f>IF(D$1&lt;&gt;"",COUNTIFS(EVA5_Groupes_MATHS!$B:$B,classes!D$1,EVA5_Groupes_MATHS!$E:$E,"="&amp;$C33)/COUNTIF(EVA5_Groupes_MATHS!$B:$B,classes!D$1),"")</f>
        <v/>
      </c>
      <c r="E33" s="2" t="str">
        <f>IF(E$1&lt;&gt;"",COUNTIFS(EVA5_Groupes_MATHS!$B:$B,classes!E$1,EVA5_Groupes_MATHS!$E:$E,"="&amp;$C33)/COUNTIF(EVA5_Groupes_MATHS!$B:$B,classes!E$1),"")</f>
        <v/>
      </c>
      <c r="F33" s="2" t="str">
        <f>IF(F$1&lt;&gt;"",COUNTIFS(EVA5_Groupes_MATHS!$B:$B,classes!F$1,EVA5_Groupes_MATHS!$E:$E,"="&amp;$C33)/COUNTIF(EVA5_Groupes_MATHS!$B:$B,classes!F$1),"")</f>
        <v/>
      </c>
      <c r="G33" s="2" t="str">
        <f>IF(G$1&lt;&gt;"",COUNTIFS(EVA5_Groupes_MATHS!$B:$B,classes!G$1,EVA5_Groupes_MATHS!$E:$E,"="&amp;$C33)/COUNTIF(EVA5_Groupes_MATHS!$B:$B,classes!G$1),"")</f>
        <v/>
      </c>
      <c r="H33" s="2" t="str">
        <f>IF(H$1&lt;&gt;"",COUNTIFS(EVA5_Groupes_MATHS!$B:$B,classes!H$1,EVA5_Groupes_MATHS!$E:$E,"="&amp;$C33)/COUNTIF(EVA5_Groupes_MATHS!$B:$B,classes!H$1),"")</f>
        <v/>
      </c>
      <c r="I33" s="2" t="str">
        <f>IF(I$1&lt;&gt;"",COUNTIFS(EVA5_Groupes_MATHS!$B:$B,classes!I$1,EVA5_Groupes_MATHS!$E:$E,"="&amp;$C33)/COUNTIF(EVA5_Groupes_MATHS!$B:$B,classes!I$1),"")</f>
        <v/>
      </c>
      <c r="J33" s="2" t="str">
        <f>IF(J$1&lt;&gt;"",COUNTIFS(EVA5_Groupes_MATHS!$B:$B,classes!J$1,EVA5_Groupes_MATHS!$E:$E,"="&amp;$C33)/COUNTIF(EVA5_Groupes_MATHS!$B:$B,classes!J$1),"")</f>
        <v/>
      </c>
      <c r="K33" s="2" t="str">
        <f>IF(K$1&lt;&gt;"",COUNTIFS(EVA5_Groupes_MATHS!$B:$B,classes!K$1,EVA5_Groupes_MATHS!$E:$E,"="&amp;$C33)/COUNTIF(EVA5_Groupes_MATHS!$B:$B,classes!K$1),"")</f>
        <v/>
      </c>
      <c r="L33" s="2">
        <f>COUNTIF(EVA5_Groupes_MATHS!E:E,"="&amp;classes!C33)/COUNTIF(EVA5_Groupes_MATHS!F:F,"&gt;=0")</f>
        <v>0</v>
      </c>
    </row>
    <row r="34" spans="3:12" ht="27.75" customHeight="1" x14ac:dyDescent="0.25">
      <c r="C34" s="29" t="s">
        <v>16</v>
      </c>
      <c r="D34" s="2" t="str">
        <f>IF(D$1&lt;&gt;"",COUNTIFS(EVA5_Groupes_MATHS!$B:$B,classes!D$1,EVA5_Groupes_MATHS!$E:$E,"="&amp;$C34)/COUNTIF(EVA5_Groupes_MATHS!$B:$B,classes!D$1),"")</f>
        <v/>
      </c>
      <c r="E34" s="2" t="str">
        <f>IF(E$1&lt;&gt;"",COUNTIFS(EVA5_Groupes_MATHS!$B:$B,classes!E$1,EVA5_Groupes_MATHS!$E:$E,"="&amp;$C34)/COUNTIF(EVA5_Groupes_MATHS!$B:$B,classes!E$1),"")</f>
        <v/>
      </c>
      <c r="F34" s="2" t="str">
        <f>IF(F$1&lt;&gt;"",COUNTIFS(EVA5_Groupes_MATHS!$B:$B,classes!F$1,EVA5_Groupes_MATHS!$E:$E,"="&amp;$C34)/COUNTIF(EVA5_Groupes_MATHS!$B:$B,classes!F$1),"")</f>
        <v/>
      </c>
      <c r="G34" s="2" t="str">
        <f>IF(G$1&lt;&gt;"",COUNTIFS(EVA5_Groupes_MATHS!$B:$B,classes!G$1,EVA5_Groupes_MATHS!$E:$E,"="&amp;$C34)/COUNTIF(EVA5_Groupes_MATHS!$B:$B,classes!G$1),"")</f>
        <v/>
      </c>
      <c r="H34" s="2" t="str">
        <f>IF(H$1&lt;&gt;"",COUNTIFS(EVA5_Groupes_MATHS!$B:$B,classes!H$1,EVA5_Groupes_MATHS!$E:$E,"="&amp;$C34)/COUNTIF(EVA5_Groupes_MATHS!$B:$B,classes!H$1),"")</f>
        <v/>
      </c>
      <c r="I34" s="2" t="str">
        <f>IF(I$1&lt;&gt;"",COUNTIFS(EVA5_Groupes_MATHS!$B:$B,classes!I$1,EVA5_Groupes_MATHS!$E:$E,"="&amp;$C34)/COUNTIF(EVA5_Groupes_MATHS!$B:$B,classes!I$1),"")</f>
        <v/>
      </c>
      <c r="J34" s="2" t="str">
        <f>IF(J$1&lt;&gt;"",COUNTIFS(EVA5_Groupes_MATHS!$B:$B,classes!J$1,EVA5_Groupes_MATHS!$E:$E,"="&amp;$C34)/COUNTIF(EVA5_Groupes_MATHS!$B:$B,classes!J$1),"")</f>
        <v/>
      </c>
      <c r="K34" s="2" t="str">
        <f>IF(K$1&lt;&gt;"",COUNTIFS(EVA5_Groupes_MATHS!$B:$B,classes!K$1,EVA5_Groupes_MATHS!$E:$E,"="&amp;$C34)/COUNTIF(EVA5_Groupes_MATHS!$B:$B,classes!K$1),"")</f>
        <v/>
      </c>
      <c r="L34" s="2">
        <f>COUNTIF(EVA5_Groupes_MATHS!E:E,"="&amp;classes!C34)/COUNTIF(EVA5_Groupes_MATHS!F:F,"&gt;=0")</f>
        <v>0</v>
      </c>
    </row>
    <row r="35" spans="3:12" ht="27.75" customHeight="1" x14ac:dyDescent="0.25">
      <c r="C35" s="39" t="s">
        <v>20</v>
      </c>
      <c r="D35" s="2" t="str">
        <f>IF(D$1&lt;&gt;"",COUNTIFS(EVA5_Groupes_MATHS!$B:$B,classes!D$1,EVA5_Groupes_MATHS!$E:$E,"="&amp;$C35)/COUNTIF(EVA5_Groupes_MATHS!$B:$B,classes!D$1),"")</f>
        <v/>
      </c>
      <c r="E35" s="2" t="str">
        <f>IF(E$1&lt;&gt;"",COUNTIFS(EVA5_Groupes_MATHS!$B:$B,classes!E$1,EVA5_Groupes_MATHS!$E:$E,"="&amp;$C35)/COUNTIF(EVA5_Groupes_MATHS!$B:$B,classes!E$1),"")</f>
        <v/>
      </c>
      <c r="F35" s="2" t="str">
        <f>IF(F$1&lt;&gt;"",COUNTIFS(EVA5_Groupes_MATHS!$B:$B,classes!F$1,EVA5_Groupes_MATHS!$E:$E,"="&amp;$C35)/COUNTIF(EVA5_Groupes_MATHS!$B:$B,classes!F$1),"")</f>
        <v/>
      </c>
      <c r="G35" s="2" t="str">
        <f>IF(G$1&lt;&gt;"",COUNTIFS(EVA5_Groupes_MATHS!$B:$B,classes!G$1,EVA5_Groupes_MATHS!$E:$E,"="&amp;$C35)/COUNTIF(EVA5_Groupes_MATHS!$B:$B,classes!G$1),"")</f>
        <v/>
      </c>
      <c r="H35" s="2" t="str">
        <f>IF(H$1&lt;&gt;"",COUNTIFS(EVA5_Groupes_MATHS!$B:$B,classes!H$1,EVA5_Groupes_MATHS!$E:$E,"="&amp;$C35)/COUNTIF(EVA5_Groupes_MATHS!$B:$B,classes!H$1),"")</f>
        <v/>
      </c>
      <c r="I35" s="2" t="str">
        <f>IF(I$1&lt;&gt;"",COUNTIFS(EVA5_Groupes_MATHS!$B:$B,classes!I$1,EVA5_Groupes_MATHS!$E:$E,"="&amp;$C35)/COUNTIF(EVA5_Groupes_MATHS!$B:$B,classes!I$1),"")</f>
        <v/>
      </c>
      <c r="J35" s="2"/>
      <c r="K35" s="2"/>
      <c r="L35" s="2">
        <f>COUNTIF(EVA5_Groupes_MATHS!E:E,"="&amp;classes!C35)/COUNTIF(EVA5_Groupes_MATHS!F:F,"&gt;=0")</f>
        <v>0</v>
      </c>
    </row>
    <row r="36" spans="3:12" ht="27.75" customHeight="1" x14ac:dyDescent="0.25">
      <c r="C36" s="34" t="s">
        <v>19</v>
      </c>
      <c r="D36" s="2" t="str">
        <f>IF(D$1&lt;&gt;"",COUNTIFS(EVA5_Groupes_MATHS!$B:$B,classes!D$1,EVA5_Groupes_MATHS!$E:$E,"="&amp;$C36)/COUNTIF(EVA5_Groupes_MATHS!$B:$B,classes!D$1),"")</f>
        <v/>
      </c>
      <c r="E36" s="2" t="str">
        <f>IF(E$1&lt;&gt;"",COUNTIFS(EVA5_Groupes_MATHS!$B:$B,classes!E$1,EVA5_Groupes_MATHS!$E:$E,"="&amp;$C36)/COUNTIF(EVA5_Groupes_MATHS!$B:$B,classes!E$1),"")</f>
        <v/>
      </c>
      <c r="F36" s="2" t="str">
        <f>IF(F$1&lt;&gt;"",COUNTIFS(EVA5_Groupes_MATHS!$B:$B,classes!F$1,EVA5_Groupes_MATHS!$E:$E,"="&amp;$C36)/COUNTIF(EVA5_Groupes_MATHS!$B:$B,classes!F$1),"")</f>
        <v/>
      </c>
      <c r="G36" s="2" t="str">
        <f>IF(G$1&lt;&gt;"",COUNTIFS(EVA5_Groupes_MATHS!$B:$B,classes!G$1,EVA5_Groupes_MATHS!$E:$E,"="&amp;$C36)/COUNTIF(EVA5_Groupes_MATHS!$B:$B,classes!G$1),"")</f>
        <v/>
      </c>
      <c r="H36" s="2" t="str">
        <f>IF(H$1&lt;&gt;"",COUNTIFS(EVA5_Groupes_MATHS!$B:$B,classes!H$1,EVA5_Groupes_MATHS!$E:$E,"="&amp;$C36)/COUNTIF(EVA5_Groupes_MATHS!$B:$B,classes!H$1),"")</f>
        <v/>
      </c>
      <c r="I36" s="2" t="str">
        <f>IF(I$1&lt;&gt;"",COUNTIFS(EVA5_Groupes_MATHS!$B:$B,classes!I$1,EVA5_Groupes_MATHS!$E:$E,"="&amp;$C36)/COUNTIF(EVA5_Groupes_MATHS!$B:$B,classes!I$1),"")</f>
        <v/>
      </c>
      <c r="J36" s="2" t="str">
        <f>IF(J$1&lt;&gt;"",COUNTIFS(EVA5_Groupes_MATHS!$B:$B,classes!J$1,EVA5_Groupes_MATHS!$E:$E,"="&amp;$C36)/COUNTIF(EVA5_Groupes_MATHS!$B:$B,classes!J$1),"")</f>
        <v/>
      </c>
      <c r="K36" s="2" t="str">
        <f>IF(K$1&lt;&gt;"",COUNTIFS(EVA5_Groupes_MATHS!$B:$B,classes!K$1,EVA5_Groupes_MATHS!$E:$E,"="&amp;$C36)/COUNTIF(EVA5_Groupes_MATHS!$B:$B,classes!K$1),"")</f>
        <v/>
      </c>
      <c r="L36" s="2">
        <f>COUNTIF(EVA5_Groupes_MATHS!E:E,"="&amp;classes!C36)/COUNTIF(EVA5_Groupes_MATHS!F:F,"&gt;=0")</f>
        <v>0</v>
      </c>
    </row>
    <row r="37" spans="3:12" ht="27.75" customHeight="1" x14ac:dyDescent="0.25">
      <c r="D37" s="40"/>
      <c r="E37" s="40"/>
      <c r="F37" s="40"/>
      <c r="G37" s="40"/>
      <c r="H37" s="40"/>
      <c r="I37" s="40"/>
      <c r="J37" s="40"/>
      <c r="K37" s="40"/>
      <c r="L37" s="40"/>
    </row>
  </sheetData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82"/>
  <sheetViews>
    <sheetView topLeftCell="A40" workbookViewId="0">
      <selection activeCell="A64" sqref="A64:A82"/>
    </sheetView>
  </sheetViews>
  <sheetFormatPr baseColWidth="10" defaultRowHeight="15" x14ac:dyDescent="0.25"/>
  <cols>
    <col min="1" max="1" width="31.140625" customWidth="1"/>
    <col min="2" max="3" width="12.140625" style="28" customWidth="1"/>
    <col min="11" max="11" width="13" bestFit="1" customWidth="1"/>
  </cols>
  <sheetData>
    <row r="1" spans="1:11" x14ac:dyDescent="0.25">
      <c r="A1" t="s">
        <v>6</v>
      </c>
      <c r="B1" s="27" t="s">
        <v>5</v>
      </c>
      <c r="C1" s="27" t="s">
        <v>7</v>
      </c>
    </row>
    <row r="2" spans="1:11" x14ac:dyDescent="0.25">
      <c r="A2" t="str">
        <f>EVA5_Groupes_FRANCAIS!A2</f>
        <v xml:space="preserve">  </v>
      </c>
      <c r="B2" s="37">
        <f>VLOOKUP(A2,EVA5_Groupes_FRANCAIS!A$2:G$300,7,0)</f>
        <v>0</v>
      </c>
      <c r="C2" s="38">
        <f>VLOOKUP(A2,EVA5_Groupes_MATHS!A$2:G$300,6,0)</f>
        <v>0</v>
      </c>
    </row>
    <row r="3" spans="1:11" x14ac:dyDescent="0.25">
      <c r="A3" t="str">
        <f>EVA5_Groupes_FRANCAIS!A3</f>
        <v xml:space="preserve">  </v>
      </c>
      <c r="B3" s="37">
        <f>VLOOKUP(A3,EVA5_Groupes_FRANCAIS!A$2:G$300,7,0)</f>
        <v>0</v>
      </c>
      <c r="C3" s="38">
        <f>VLOOKUP(A3,EVA5_Groupes_MATHS!A$2:G$300,6,0)</f>
        <v>0</v>
      </c>
      <c r="K3" s="3"/>
    </row>
    <row r="4" spans="1:11" x14ac:dyDescent="0.25">
      <c r="A4" t="str">
        <f>EVA5_Groupes_FRANCAIS!A4</f>
        <v xml:space="preserve">  </v>
      </c>
      <c r="B4" s="37">
        <f>VLOOKUP(A4,EVA5_Groupes_FRANCAIS!A$2:G$300,7,0)</f>
        <v>0</v>
      </c>
      <c r="C4" s="38">
        <f>VLOOKUP(A4,EVA5_Groupes_MATHS!A$2:G$300,6,0)</f>
        <v>0</v>
      </c>
    </row>
    <row r="5" spans="1:11" x14ac:dyDescent="0.25">
      <c r="A5" t="str">
        <f>EVA5_Groupes_FRANCAIS!A5</f>
        <v xml:space="preserve">  </v>
      </c>
      <c r="B5" s="37">
        <f>VLOOKUP(A5,EVA5_Groupes_FRANCAIS!A$2:G$300,7,0)</f>
        <v>0</v>
      </c>
      <c r="C5" s="38">
        <f>VLOOKUP(A5,EVA5_Groupes_MATHS!A$2:G$300,6,0)</f>
        <v>0</v>
      </c>
    </row>
    <row r="6" spans="1:11" x14ac:dyDescent="0.25">
      <c r="A6" t="str">
        <f>EVA5_Groupes_FRANCAIS!A6</f>
        <v xml:space="preserve">  </v>
      </c>
      <c r="B6" s="37">
        <f>VLOOKUP(A6,EVA5_Groupes_FRANCAIS!A$2:G$300,7,0)</f>
        <v>0</v>
      </c>
      <c r="C6" s="38">
        <f>VLOOKUP(A6,EVA5_Groupes_MATHS!A$2:G$300,6,0)</f>
        <v>0</v>
      </c>
    </row>
    <row r="7" spans="1:11" x14ac:dyDescent="0.25">
      <c r="A7" t="str">
        <f>EVA5_Groupes_FRANCAIS!A7</f>
        <v xml:space="preserve">  </v>
      </c>
      <c r="B7" s="37">
        <f>VLOOKUP(A7,EVA5_Groupes_FRANCAIS!A$2:G$300,7,0)</f>
        <v>0</v>
      </c>
      <c r="C7" s="38">
        <f>VLOOKUP(A7,EVA5_Groupes_MATHS!A$2:G$300,6,0)</f>
        <v>0</v>
      </c>
    </row>
    <row r="8" spans="1:11" x14ac:dyDescent="0.25">
      <c r="A8" t="str">
        <f>EVA5_Groupes_FRANCAIS!A8</f>
        <v xml:space="preserve">  </v>
      </c>
      <c r="B8" s="37">
        <f>VLOOKUP(A8,EVA5_Groupes_FRANCAIS!A$2:G$300,7,0)</f>
        <v>0</v>
      </c>
      <c r="C8" s="38">
        <f>VLOOKUP(A8,EVA5_Groupes_MATHS!A$2:G$300,6,0)</f>
        <v>0</v>
      </c>
    </row>
    <row r="9" spans="1:11" x14ac:dyDescent="0.25">
      <c r="A9" t="str">
        <f>EVA5_Groupes_FRANCAIS!A9</f>
        <v xml:space="preserve">  </v>
      </c>
      <c r="B9" s="37">
        <f>VLOOKUP(A9,EVA5_Groupes_FRANCAIS!A$2:G$300,7,0)</f>
        <v>0</v>
      </c>
      <c r="C9" s="38">
        <f>VLOOKUP(A9,EVA5_Groupes_MATHS!A$2:G$300,6,0)</f>
        <v>0</v>
      </c>
    </row>
    <row r="10" spans="1:11" x14ac:dyDescent="0.25">
      <c r="A10" t="str">
        <f>EVA5_Groupes_FRANCAIS!A10</f>
        <v xml:space="preserve">  </v>
      </c>
      <c r="B10" s="37">
        <f>VLOOKUP(A10,EVA5_Groupes_FRANCAIS!A$2:G$300,7,0)</f>
        <v>0</v>
      </c>
      <c r="C10" s="38">
        <f>VLOOKUP(A10,EVA5_Groupes_MATHS!A$2:G$300,6,0)</f>
        <v>0</v>
      </c>
    </row>
    <row r="11" spans="1:11" x14ac:dyDescent="0.25">
      <c r="A11" t="str">
        <f>EVA5_Groupes_FRANCAIS!A11</f>
        <v xml:space="preserve">  </v>
      </c>
      <c r="B11" s="37">
        <f>VLOOKUP(A11,EVA5_Groupes_FRANCAIS!A$2:G$300,7,0)</f>
        <v>0</v>
      </c>
      <c r="C11" s="38">
        <f>VLOOKUP(A11,EVA5_Groupes_MATHS!A$2:G$300,6,0)</f>
        <v>0</v>
      </c>
    </row>
    <row r="12" spans="1:11" x14ac:dyDescent="0.25">
      <c r="A12" t="str">
        <f>EVA5_Groupes_FRANCAIS!A12</f>
        <v xml:space="preserve">  </v>
      </c>
      <c r="B12" s="37">
        <f>VLOOKUP(A12,EVA5_Groupes_FRANCAIS!A$2:G$300,7,0)</f>
        <v>0</v>
      </c>
      <c r="C12" s="38">
        <f>VLOOKUP(A12,EVA5_Groupes_MATHS!A$2:G$300,6,0)</f>
        <v>0</v>
      </c>
    </row>
    <row r="13" spans="1:11" x14ac:dyDescent="0.25">
      <c r="A13" t="str">
        <f>EVA5_Groupes_FRANCAIS!A13</f>
        <v xml:space="preserve">  </v>
      </c>
      <c r="B13" s="37">
        <f>VLOOKUP(A13,EVA5_Groupes_FRANCAIS!A$2:G$300,7,0)</f>
        <v>0</v>
      </c>
      <c r="C13" s="38">
        <f>VLOOKUP(A13,EVA5_Groupes_MATHS!A$2:G$300,6,0)</f>
        <v>0</v>
      </c>
    </row>
    <row r="14" spans="1:11" x14ac:dyDescent="0.25">
      <c r="A14" t="str">
        <f>EVA5_Groupes_FRANCAIS!A14</f>
        <v xml:space="preserve">  </v>
      </c>
      <c r="B14" s="37">
        <f>VLOOKUP(A14,EVA5_Groupes_FRANCAIS!A$2:G$300,7,0)</f>
        <v>0</v>
      </c>
      <c r="C14" s="38">
        <f>VLOOKUP(A14,EVA5_Groupes_MATHS!A$2:G$300,6,0)</f>
        <v>0</v>
      </c>
    </row>
    <row r="15" spans="1:11" x14ac:dyDescent="0.25">
      <c r="A15" t="str">
        <f>EVA5_Groupes_FRANCAIS!A15</f>
        <v xml:space="preserve">  </v>
      </c>
      <c r="B15" s="37">
        <f>VLOOKUP(A15,EVA5_Groupes_FRANCAIS!A$2:G$300,7,0)</f>
        <v>0</v>
      </c>
      <c r="C15" s="38">
        <f>VLOOKUP(A15,EVA5_Groupes_MATHS!A$2:G$300,6,0)</f>
        <v>0</v>
      </c>
    </row>
    <row r="16" spans="1:11" x14ac:dyDescent="0.25">
      <c r="A16" t="str">
        <f>EVA5_Groupes_FRANCAIS!A16</f>
        <v xml:space="preserve">  </v>
      </c>
      <c r="B16" s="37">
        <f>VLOOKUP(A16,EVA5_Groupes_FRANCAIS!A$2:G$300,7,0)</f>
        <v>0</v>
      </c>
      <c r="C16" s="38">
        <f>VLOOKUP(A16,EVA5_Groupes_MATHS!A$2:G$300,6,0)</f>
        <v>0</v>
      </c>
    </row>
    <row r="17" spans="1:7" x14ac:dyDescent="0.25">
      <c r="A17" t="str">
        <f>EVA5_Groupes_FRANCAIS!A17</f>
        <v xml:space="preserve">  </v>
      </c>
      <c r="B17" s="37">
        <f>VLOOKUP(A17,EVA5_Groupes_FRANCAIS!A$2:G$300,7,0)</f>
        <v>0</v>
      </c>
      <c r="C17" s="38">
        <f>VLOOKUP(A17,EVA5_Groupes_MATHS!A$2:G$300,6,0)</f>
        <v>0</v>
      </c>
    </row>
    <row r="18" spans="1:7" ht="14.45" customHeight="1" x14ac:dyDescent="0.25">
      <c r="A18" t="str">
        <f>EVA5_Groupes_FRANCAIS!A18</f>
        <v xml:space="preserve">  </v>
      </c>
      <c r="B18" s="37">
        <f>VLOOKUP(A18,EVA5_Groupes_FRANCAIS!A$2:G$300,7,0)</f>
        <v>0</v>
      </c>
      <c r="C18" s="38">
        <f>VLOOKUP(A18,EVA5_Groupes_MATHS!A$2:G$300,6,0)</f>
        <v>0</v>
      </c>
      <c r="E18" s="57" t="s">
        <v>23</v>
      </c>
      <c r="F18" s="57"/>
    </row>
    <row r="19" spans="1:7" x14ac:dyDescent="0.25">
      <c r="A19" t="str">
        <f>EVA5_Groupes_FRANCAIS!A19</f>
        <v xml:space="preserve">  </v>
      </c>
      <c r="B19" s="37">
        <f>VLOOKUP(A19,EVA5_Groupes_FRANCAIS!A$2:G$300,7,0)</f>
        <v>0</v>
      </c>
      <c r="C19" s="38">
        <f>VLOOKUP(A19,EVA5_Groupes_MATHS!A$2:G$300,6,0)</f>
        <v>0</v>
      </c>
      <c r="E19" s="57"/>
      <c r="F19" s="57"/>
    </row>
    <row r="20" spans="1:7" x14ac:dyDescent="0.25">
      <c r="A20" t="str">
        <f>EVA5_Groupes_FRANCAIS!A20</f>
        <v xml:space="preserve">  </v>
      </c>
      <c r="B20" s="37">
        <f>VLOOKUP(A20,EVA5_Groupes_FRANCAIS!A$2:G$300,7,0)</f>
        <v>0</v>
      </c>
      <c r="C20" s="38">
        <f>VLOOKUP(A20,EVA5_Groupes_MATHS!A$2:G$300,6,0)</f>
        <v>0</v>
      </c>
      <c r="E20" s="57"/>
      <c r="F20" s="57"/>
    </row>
    <row r="21" spans="1:7" x14ac:dyDescent="0.25">
      <c r="A21" t="str">
        <f>EVA5_Groupes_FRANCAIS!A21</f>
        <v xml:space="preserve">  </v>
      </c>
      <c r="B21" s="37">
        <f>VLOOKUP(A21,EVA5_Groupes_FRANCAIS!A$2:G$300,7,0)</f>
        <v>0</v>
      </c>
      <c r="C21" s="38">
        <f>VLOOKUP(A21,EVA5_Groupes_MATHS!A$2:G$300,6,0)</f>
        <v>0</v>
      </c>
      <c r="E21" s="57"/>
      <c r="F21" s="57"/>
    </row>
    <row r="22" spans="1:7" x14ac:dyDescent="0.25">
      <c r="A22" t="str">
        <f>EVA5_Groupes_FRANCAIS!A22</f>
        <v xml:space="preserve">  </v>
      </c>
      <c r="B22" s="37">
        <f>VLOOKUP(A22,EVA5_Groupes_FRANCAIS!A$2:G$300,7,0)</f>
        <v>0</v>
      </c>
      <c r="C22" s="38">
        <f>VLOOKUP(A22,EVA5_Groupes_MATHS!A$2:G$300,6,0)</f>
        <v>0</v>
      </c>
      <c r="E22" s="57"/>
      <c r="F22" s="57"/>
    </row>
    <row r="23" spans="1:7" x14ac:dyDescent="0.25">
      <c r="A23" t="str">
        <f>EVA5_Groupes_FRANCAIS!A23</f>
        <v xml:space="preserve">  </v>
      </c>
      <c r="B23" s="37">
        <f>VLOOKUP(A23,EVA5_Groupes_FRANCAIS!A$2:G$300,7,0)</f>
        <v>0</v>
      </c>
      <c r="C23" s="38">
        <f>VLOOKUP(A23,EVA5_Groupes_MATHS!A$2:G$300,6,0)</f>
        <v>0</v>
      </c>
    </row>
    <row r="24" spans="1:7" x14ac:dyDescent="0.25">
      <c r="A24" t="str">
        <f>EVA5_Groupes_FRANCAIS!A24</f>
        <v xml:space="preserve">  </v>
      </c>
      <c r="B24" s="37">
        <f>VLOOKUP(A24,EVA5_Groupes_FRANCAIS!A$2:G$300,7,0)</f>
        <v>0</v>
      </c>
      <c r="C24" s="38">
        <f>VLOOKUP(A24,EVA5_Groupes_MATHS!A$2:G$300,6,0)</f>
        <v>0</v>
      </c>
    </row>
    <row r="25" spans="1:7" x14ac:dyDescent="0.25">
      <c r="A25" t="str">
        <f>EVA5_Groupes_FRANCAIS!A25</f>
        <v xml:space="preserve">  </v>
      </c>
      <c r="B25" s="37">
        <f>VLOOKUP(A25,EVA5_Groupes_FRANCAIS!A$2:G$300,7,0)</f>
        <v>0</v>
      </c>
      <c r="C25" s="38">
        <f>VLOOKUP(A25,EVA5_Groupes_MATHS!A$2:G$300,6,0)</f>
        <v>0</v>
      </c>
    </row>
    <row r="26" spans="1:7" x14ac:dyDescent="0.25">
      <c r="A26" t="str">
        <f>EVA5_Groupes_FRANCAIS!A26</f>
        <v xml:space="preserve">  </v>
      </c>
      <c r="B26" s="37">
        <f>VLOOKUP(A26,EVA5_Groupes_FRANCAIS!A$2:G$300,7,0)</f>
        <v>0</v>
      </c>
      <c r="C26" s="38">
        <f>VLOOKUP(A26,EVA5_Groupes_MATHS!A$2:G$300,6,0)</f>
        <v>0</v>
      </c>
    </row>
    <row r="27" spans="1:7" x14ac:dyDescent="0.25">
      <c r="A27" t="str">
        <f>EVA5_Groupes_FRANCAIS!A27</f>
        <v xml:space="preserve">  </v>
      </c>
      <c r="B27" s="37">
        <f>VLOOKUP(A27,EVA5_Groupes_FRANCAIS!A$2:G$300,7,0)</f>
        <v>0</v>
      </c>
      <c r="C27" s="38">
        <f>VLOOKUP(A27,EVA5_Groupes_MATHS!A$2:G$300,6,0)</f>
        <v>0</v>
      </c>
      <c r="G27" s="22" t="s">
        <v>12</v>
      </c>
    </row>
    <row r="28" spans="1:7" x14ac:dyDescent="0.25">
      <c r="A28" t="str">
        <f>EVA5_Groupes_FRANCAIS!A28</f>
        <v xml:space="preserve">  </v>
      </c>
      <c r="B28" s="37">
        <f>VLOOKUP(A28,EVA5_Groupes_FRANCAIS!A$2:G$300,7,0)</f>
        <v>0</v>
      </c>
      <c r="C28" s="38">
        <f>VLOOKUP(A28,EVA5_Groupes_MATHS!A$2:G$300,6,0)</f>
        <v>0</v>
      </c>
      <c r="F28" s="21" t="s">
        <v>5</v>
      </c>
      <c r="G28" s="20">
        <v>40</v>
      </c>
    </row>
    <row r="29" spans="1:7" x14ac:dyDescent="0.25">
      <c r="A29" t="str">
        <f>EVA5_Groupes_FRANCAIS!A29</f>
        <v xml:space="preserve">  </v>
      </c>
      <c r="B29" s="37">
        <f>VLOOKUP(A29,EVA5_Groupes_FRANCAIS!A$2:G$300,7,0)</f>
        <v>0</v>
      </c>
      <c r="C29" s="38">
        <f>VLOOKUP(A29,EVA5_Groupes_MATHS!A$2:G$300,6,0)</f>
        <v>0</v>
      </c>
      <c r="F29" s="21" t="s">
        <v>11</v>
      </c>
      <c r="G29" s="20">
        <v>40</v>
      </c>
    </row>
    <row r="30" spans="1:7" x14ac:dyDescent="0.25">
      <c r="A30" t="str">
        <f>EVA5_Groupes_FRANCAIS!A30</f>
        <v xml:space="preserve">  </v>
      </c>
      <c r="B30" s="37">
        <f>VLOOKUP(A30,EVA5_Groupes_FRANCAIS!A$2:G$300,7,0)</f>
        <v>0</v>
      </c>
      <c r="C30" s="38">
        <f>VLOOKUP(A30,EVA5_Groupes_MATHS!A$2:G$300,6,0)</f>
        <v>0</v>
      </c>
    </row>
    <row r="31" spans="1:7" x14ac:dyDescent="0.25">
      <c r="A31" t="str">
        <f>EVA5_Groupes_FRANCAIS!A31</f>
        <v xml:space="preserve">  </v>
      </c>
      <c r="B31" s="37">
        <f>VLOOKUP(A31,EVA5_Groupes_FRANCAIS!A$2:G$300,7,0)</f>
        <v>0</v>
      </c>
      <c r="C31" s="38">
        <f>VLOOKUP(A31,EVA5_Groupes_MATHS!A$2:G$300,6,0)</f>
        <v>0</v>
      </c>
    </row>
    <row r="32" spans="1:7" x14ac:dyDescent="0.25">
      <c r="A32" t="str">
        <f>EVA5_Groupes_FRANCAIS!A32</f>
        <v xml:space="preserve">  </v>
      </c>
      <c r="B32" s="37">
        <f>VLOOKUP(A32,EVA5_Groupes_FRANCAIS!A$2:G$300,7,0)</f>
        <v>0</v>
      </c>
      <c r="C32" s="38">
        <f>VLOOKUP(A32,EVA5_Groupes_MATHS!A$2:G$300,6,0)</f>
        <v>0</v>
      </c>
    </row>
    <row r="33" spans="1:3" x14ac:dyDescent="0.25">
      <c r="A33" t="str">
        <f>EVA5_Groupes_FRANCAIS!A33</f>
        <v xml:space="preserve">  </v>
      </c>
      <c r="B33" s="37">
        <f>VLOOKUP(A33,EVA5_Groupes_FRANCAIS!A$2:G$300,7,0)</f>
        <v>0</v>
      </c>
      <c r="C33" s="38">
        <f>VLOOKUP(A33,EVA5_Groupes_MATHS!A$2:G$300,6,0)</f>
        <v>0</v>
      </c>
    </row>
    <row r="34" spans="1:3" x14ac:dyDescent="0.25">
      <c r="A34" t="str">
        <f>EVA5_Groupes_FRANCAIS!A34</f>
        <v xml:space="preserve">  </v>
      </c>
      <c r="B34" s="37">
        <f>VLOOKUP(A34,EVA5_Groupes_FRANCAIS!A$2:G$300,7,0)</f>
        <v>0</v>
      </c>
      <c r="C34" s="38">
        <f>VLOOKUP(A34,EVA5_Groupes_MATHS!A$2:G$300,6,0)</f>
        <v>0</v>
      </c>
    </row>
    <row r="35" spans="1:3" x14ac:dyDescent="0.25">
      <c r="A35" t="str">
        <f>EVA5_Groupes_FRANCAIS!A35</f>
        <v xml:space="preserve">  </v>
      </c>
      <c r="B35" s="37">
        <f>VLOOKUP(A35,EVA5_Groupes_FRANCAIS!A$2:G$300,7,0)</f>
        <v>0</v>
      </c>
      <c r="C35" s="38">
        <f>VLOOKUP(A35,EVA5_Groupes_MATHS!A$2:G$300,6,0)</f>
        <v>0</v>
      </c>
    </row>
    <row r="36" spans="1:3" x14ac:dyDescent="0.25">
      <c r="A36" t="str">
        <f>EVA5_Groupes_FRANCAIS!A36</f>
        <v xml:space="preserve">  </v>
      </c>
      <c r="B36" s="37">
        <f>VLOOKUP(A36,EVA5_Groupes_FRANCAIS!A$2:G$300,7,0)</f>
        <v>0</v>
      </c>
      <c r="C36" s="38">
        <f>VLOOKUP(A36,EVA5_Groupes_MATHS!A$2:G$300,6,0)</f>
        <v>0</v>
      </c>
    </row>
    <row r="37" spans="1:3" x14ac:dyDescent="0.25">
      <c r="A37" t="str">
        <f>EVA5_Groupes_FRANCAIS!A37</f>
        <v xml:space="preserve">  </v>
      </c>
      <c r="B37" s="37">
        <f>VLOOKUP(A37,EVA5_Groupes_FRANCAIS!A$2:G$300,7,0)</f>
        <v>0</v>
      </c>
      <c r="C37" s="38">
        <f>VLOOKUP(A37,EVA5_Groupes_MATHS!A$2:G$300,6,0)</f>
        <v>0</v>
      </c>
    </row>
    <row r="38" spans="1:3" x14ac:dyDescent="0.25">
      <c r="A38" t="str">
        <f>EVA5_Groupes_FRANCAIS!A38</f>
        <v xml:space="preserve">  </v>
      </c>
      <c r="B38" s="37">
        <f>VLOOKUP(A38,EVA5_Groupes_FRANCAIS!A$2:G$300,7,0)</f>
        <v>0</v>
      </c>
      <c r="C38" s="38">
        <f>VLOOKUP(A38,EVA5_Groupes_MATHS!A$2:G$300,6,0)</f>
        <v>0</v>
      </c>
    </row>
    <row r="39" spans="1:3" x14ac:dyDescent="0.25">
      <c r="A39" t="str">
        <f>EVA5_Groupes_FRANCAIS!A39</f>
        <v xml:space="preserve">  </v>
      </c>
      <c r="B39" s="37">
        <f>VLOOKUP(A39,EVA5_Groupes_FRANCAIS!A$2:G$300,7,0)</f>
        <v>0</v>
      </c>
      <c r="C39" s="38">
        <f>VLOOKUP(A39,EVA5_Groupes_MATHS!A$2:G$300,6,0)</f>
        <v>0</v>
      </c>
    </row>
    <row r="40" spans="1:3" x14ac:dyDescent="0.25">
      <c r="A40" t="str">
        <f>EVA5_Groupes_FRANCAIS!A40</f>
        <v xml:space="preserve">  </v>
      </c>
      <c r="B40" s="37">
        <f>VLOOKUP(A40,EVA5_Groupes_FRANCAIS!A$2:G$300,7,0)</f>
        <v>0</v>
      </c>
      <c r="C40" s="38">
        <f>VLOOKUP(A40,EVA5_Groupes_MATHS!A$2:G$300,6,0)</f>
        <v>0</v>
      </c>
    </row>
    <row r="41" spans="1:3" x14ac:dyDescent="0.25">
      <c r="A41" t="str">
        <f>EVA5_Groupes_FRANCAIS!A41</f>
        <v xml:space="preserve">  </v>
      </c>
      <c r="B41" s="37">
        <f>VLOOKUP(A41,EVA5_Groupes_FRANCAIS!A$2:G$300,7,0)</f>
        <v>0</v>
      </c>
      <c r="C41" s="38">
        <f>VLOOKUP(A41,EVA5_Groupes_MATHS!A$2:G$300,6,0)</f>
        <v>0</v>
      </c>
    </row>
    <row r="42" spans="1:3" x14ac:dyDescent="0.25">
      <c r="A42" t="str">
        <f>EVA5_Groupes_FRANCAIS!A42</f>
        <v xml:space="preserve">  </v>
      </c>
      <c r="B42" s="37">
        <f>VLOOKUP(A42,EVA5_Groupes_FRANCAIS!A$2:G$300,7,0)</f>
        <v>0</v>
      </c>
      <c r="C42" s="38">
        <f>VLOOKUP(A42,EVA5_Groupes_MATHS!A$2:G$300,6,0)</f>
        <v>0</v>
      </c>
    </row>
    <row r="43" spans="1:3" x14ac:dyDescent="0.25">
      <c r="A43" t="str">
        <f>EVA5_Groupes_FRANCAIS!A43</f>
        <v xml:space="preserve">  </v>
      </c>
      <c r="B43" s="37">
        <f>VLOOKUP(A43,EVA5_Groupes_FRANCAIS!A$2:G$300,7,0)</f>
        <v>0</v>
      </c>
      <c r="C43" s="38">
        <f>VLOOKUP(A43,EVA5_Groupes_MATHS!A$2:G$300,6,0)</f>
        <v>0</v>
      </c>
    </row>
    <row r="44" spans="1:3" x14ac:dyDescent="0.25">
      <c r="A44" t="str">
        <f>EVA5_Groupes_FRANCAIS!A44</f>
        <v xml:space="preserve">  </v>
      </c>
      <c r="B44" s="37">
        <f>VLOOKUP(A44,EVA5_Groupes_FRANCAIS!A$2:G$300,7,0)</f>
        <v>0</v>
      </c>
      <c r="C44" s="38">
        <f>VLOOKUP(A44,EVA5_Groupes_MATHS!A$2:G$300,6,0)</f>
        <v>0</v>
      </c>
    </row>
    <row r="45" spans="1:3" x14ac:dyDescent="0.25">
      <c r="A45" t="str">
        <f>EVA5_Groupes_FRANCAIS!A45</f>
        <v xml:space="preserve">  </v>
      </c>
      <c r="B45" s="37">
        <f>VLOOKUP(A45,EVA5_Groupes_FRANCAIS!A$2:G$300,7,0)</f>
        <v>0</v>
      </c>
      <c r="C45" s="38">
        <f>VLOOKUP(A45,EVA5_Groupes_MATHS!A$2:G$300,6,0)</f>
        <v>0</v>
      </c>
    </row>
    <row r="46" spans="1:3" x14ac:dyDescent="0.25">
      <c r="A46" t="str">
        <f>EVA5_Groupes_FRANCAIS!A46</f>
        <v xml:space="preserve">  </v>
      </c>
      <c r="B46" s="37">
        <f>VLOOKUP(A46,EVA5_Groupes_FRANCAIS!A$2:G$300,7,0)</f>
        <v>0</v>
      </c>
      <c r="C46" s="38">
        <f>VLOOKUP(A46,EVA5_Groupes_MATHS!A$2:G$300,6,0)</f>
        <v>0</v>
      </c>
    </row>
    <row r="47" spans="1:3" x14ac:dyDescent="0.25">
      <c r="A47" t="str">
        <f>EVA5_Groupes_FRANCAIS!A47</f>
        <v xml:space="preserve">  </v>
      </c>
      <c r="B47" s="37">
        <f>VLOOKUP(A47,EVA5_Groupes_FRANCAIS!A$2:G$300,7,0)</f>
        <v>0</v>
      </c>
      <c r="C47" s="38">
        <f>VLOOKUP(A47,EVA5_Groupes_MATHS!A$2:G$300,6,0)</f>
        <v>0</v>
      </c>
    </row>
    <row r="48" spans="1:3" x14ac:dyDescent="0.25">
      <c r="A48" t="str">
        <f>EVA5_Groupes_FRANCAIS!A48</f>
        <v xml:space="preserve">  </v>
      </c>
      <c r="B48" s="37">
        <f>VLOOKUP(A48,EVA5_Groupes_FRANCAIS!A$2:G$300,7,0)</f>
        <v>0</v>
      </c>
      <c r="C48" s="38">
        <f>VLOOKUP(A48,EVA5_Groupes_MATHS!A$2:G$300,6,0)</f>
        <v>0</v>
      </c>
    </row>
    <row r="49" spans="1:3" x14ac:dyDescent="0.25">
      <c r="A49" t="str">
        <f>EVA5_Groupes_FRANCAIS!A49</f>
        <v xml:space="preserve">  </v>
      </c>
      <c r="B49" s="37">
        <f>VLOOKUP(A49,EVA5_Groupes_FRANCAIS!A$2:G$300,7,0)</f>
        <v>0</v>
      </c>
      <c r="C49" s="38">
        <f>VLOOKUP(A49,EVA5_Groupes_MATHS!A$2:G$300,6,0)</f>
        <v>0</v>
      </c>
    </row>
    <row r="50" spans="1:3" x14ac:dyDescent="0.25">
      <c r="A50" t="str">
        <f>EVA5_Groupes_FRANCAIS!A50</f>
        <v xml:space="preserve">  </v>
      </c>
      <c r="B50" s="37">
        <f>VLOOKUP(A50,EVA5_Groupes_FRANCAIS!A$2:G$300,7,0)</f>
        <v>0</v>
      </c>
      <c r="C50" s="38">
        <f>VLOOKUP(A50,EVA5_Groupes_MATHS!A$2:G$300,6,0)</f>
        <v>0</v>
      </c>
    </row>
    <row r="51" spans="1:3" x14ac:dyDescent="0.25">
      <c r="A51" t="str">
        <f>EVA5_Groupes_FRANCAIS!A51</f>
        <v xml:space="preserve">  </v>
      </c>
      <c r="B51" s="37">
        <f>VLOOKUP(A51,EVA5_Groupes_FRANCAIS!A$2:G$300,7,0)</f>
        <v>0</v>
      </c>
      <c r="C51" s="38">
        <f>VLOOKUP(A51,EVA5_Groupes_MATHS!A$2:G$300,6,0)</f>
        <v>0</v>
      </c>
    </row>
    <row r="52" spans="1:3" x14ac:dyDescent="0.25">
      <c r="A52" t="str">
        <f>EVA5_Groupes_FRANCAIS!A52</f>
        <v xml:space="preserve">  </v>
      </c>
      <c r="B52" s="37">
        <f>VLOOKUP(A52,EVA5_Groupes_FRANCAIS!A$2:G$300,7,0)</f>
        <v>0</v>
      </c>
      <c r="C52" s="38">
        <f>VLOOKUP(A52,EVA5_Groupes_MATHS!A$2:G$300,6,0)</f>
        <v>0</v>
      </c>
    </row>
    <row r="53" spans="1:3" x14ac:dyDescent="0.25">
      <c r="A53" t="str">
        <f>EVA5_Groupes_FRANCAIS!A53</f>
        <v xml:space="preserve">  </v>
      </c>
      <c r="B53" s="37">
        <f>VLOOKUP(A53,EVA5_Groupes_FRANCAIS!A$2:G$300,7,0)</f>
        <v>0</v>
      </c>
      <c r="C53" s="38">
        <f>VLOOKUP(A53,EVA5_Groupes_MATHS!A$2:G$300,6,0)</f>
        <v>0</v>
      </c>
    </row>
    <row r="54" spans="1:3" x14ac:dyDescent="0.25">
      <c r="A54" t="str">
        <f>EVA5_Groupes_FRANCAIS!A54</f>
        <v xml:space="preserve">  </v>
      </c>
      <c r="B54" s="37">
        <f>VLOOKUP(A54,EVA5_Groupes_FRANCAIS!A$2:G$300,7,0)</f>
        <v>0</v>
      </c>
      <c r="C54" s="38">
        <f>VLOOKUP(A54,EVA5_Groupes_MATHS!A$2:G$300,6,0)</f>
        <v>0</v>
      </c>
    </row>
    <row r="55" spans="1:3" x14ac:dyDescent="0.25">
      <c r="A55" t="str">
        <f>EVA5_Groupes_FRANCAIS!A55</f>
        <v xml:space="preserve">  </v>
      </c>
      <c r="B55" s="37">
        <f>VLOOKUP(A55,EVA5_Groupes_FRANCAIS!A$2:G$300,7,0)</f>
        <v>0</v>
      </c>
      <c r="C55" s="38">
        <f>VLOOKUP(A55,EVA5_Groupes_MATHS!A$2:G$300,6,0)</f>
        <v>0</v>
      </c>
    </row>
    <row r="56" spans="1:3" x14ac:dyDescent="0.25">
      <c r="A56" t="str">
        <f>EVA5_Groupes_FRANCAIS!A56</f>
        <v xml:space="preserve">  </v>
      </c>
      <c r="B56" s="37">
        <f>VLOOKUP(A56,EVA5_Groupes_FRANCAIS!A$2:G$300,7,0)</f>
        <v>0</v>
      </c>
      <c r="C56" s="38">
        <f>VLOOKUP(A56,EVA5_Groupes_MATHS!A$2:G$300,6,0)</f>
        <v>0</v>
      </c>
    </row>
    <row r="57" spans="1:3" x14ac:dyDescent="0.25">
      <c r="A57" t="str">
        <f>EVA5_Groupes_FRANCAIS!A57</f>
        <v xml:space="preserve">  </v>
      </c>
      <c r="B57" s="37">
        <f>VLOOKUP(A57,EVA5_Groupes_FRANCAIS!A$2:G$300,7,0)</f>
        <v>0</v>
      </c>
      <c r="C57" s="38">
        <f>VLOOKUP(A57,EVA5_Groupes_MATHS!A$2:G$300,6,0)</f>
        <v>0</v>
      </c>
    </row>
    <row r="58" spans="1:3" x14ac:dyDescent="0.25">
      <c r="A58" t="str">
        <f>EVA5_Groupes_FRANCAIS!A58</f>
        <v xml:space="preserve">  </v>
      </c>
      <c r="B58" s="37">
        <f>VLOOKUP(A58,EVA5_Groupes_FRANCAIS!A$2:G$300,7,0)</f>
        <v>0</v>
      </c>
      <c r="C58" s="38">
        <f>VLOOKUP(A58,EVA5_Groupes_MATHS!A$2:G$300,6,0)</f>
        <v>0</v>
      </c>
    </row>
    <row r="59" spans="1:3" x14ac:dyDescent="0.25">
      <c r="A59" t="str">
        <f>EVA5_Groupes_FRANCAIS!A59</f>
        <v xml:space="preserve">  </v>
      </c>
      <c r="B59" s="37">
        <f>VLOOKUP(A59,EVA5_Groupes_FRANCAIS!A$2:G$300,7,0)</f>
        <v>0</v>
      </c>
      <c r="C59" s="38">
        <f>VLOOKUP(A59,EVA5_Groupes_MATHS!A$2:G$300,6,0)</f>
        <v>0</v>
      </c>
    </row>
    <row r="60" spans="1:3" x14ac:dyDescent="0.25">
      <c r="A60" t="str">
        <f>EVA5_Groupes_FRANCAIS!A60</f>
        <v xml:space="preserve">  </v>
      </c>
      <c r="B60" s="37">
        <f>VLOOKUP(A60,EVA5_Groupes_FRANCAIS!A$2:G$300,7,0)</f>
        <v>0</v>
      </c>
      <c r="C60" s="38">
        <f>VLOOKUP(A60,EVA5_Groupes_MATHS!A$2:G$300,6,0)</f>
        <v>0</v>
      </c>
    </row>
    <row r="61" spans="1:3" x14ac:dyDescent="0.25">
      <c r="A61" t="str">
        <f>EVA5_Groupes_FRANCAIS!A61</f>
        <v xml:space="preserve">  </v>
      </c>
      <c r="B61" s="37">
        <f>VLOOKUP(A61,EVA5_Groupes_FRANCAIS!A$2:G$300,7,0)</f>
        <v>0</v>
      </c>
      <c r="C61" s="38">
        <f>VLOOKUP(A61,EVA5_Groupes_MATHS!A$2:G$300,6,0)</f>
        <v>0</v>
      </c>
    </row>
    <row r="62" spans="1:3" x14ac:dyDescent="0.25">
      <c r="A62" t="str">
        <f>EVA5_Groupes_FRANCAIS!A62</f>
        <v xml:space="preserve">  </v>
      </c>
      <c r="B62" s="37">
        <f>VLOOKUP(A62,EVA5_Groupes_FRANCAIS!A$2:G$300,7,0)</f>
        <v>0</v>
      </c>
      <c r="C62" s="38">
        <f>VLOOKUP(A62,EVA5_Groupes_MATHS!A$2:G$300,6,0)</f>
        <v>0</v>
      </c>
    </row>
    <row r="63" spans="1:3" x14ac:dyDescent="0.25">
      <c r="A63" t="str">
        <f>EVA5_Groupes_FRANCAIS!A63</f>
        <v xml:space="preserve">  </v>
      </c>
      <c r="B63" s="37">
        <f>VLOOKUP(A63,EVA5_Groupes_FRANCAIS!A$2:G$300,7,0)</f>
        <v>0</v>
      </c>
      <c r="C63" s="38">
        <f>VLOOKUP(A63,EVA5_Groupes_MATHS!A$2:G$300,6,0)</f>
        <v>0</v>
      </c>
    </row>
    <row r="64" spans="1:3" x14ac:dyDescent="0.25">
      <c r="A64" t="str">
        <f>EVA5_Groupes_FRANCAIS!A64</f>
        <v xml:space="preserve">  </v>
      </c>
      <c r="B64" s="37">
        <f>VLOOKUP(A64,EVA5_Groupes_FRANCAIS!A$2:G$300,7,0)</f>
        <v>0</v>
      </c>
      <c r="C64" s="38">
        <f>VLOOKUP(A64,EVA5_Groupes_MATHS!A$2:G$300,6,0)</f>
        <v>0</v>
      </c>
    </row>
    <row r="65" spans="1:3" x14ac:dyDescent="0.25">
      <c r="A65" t="str">
        <f>EVA5_Groupes_FRANCAIS!A65</f>
        <v xml:space="preserve">  </v>
      </c>
      <c r="B65" s="37">
        <f>VLOOKUP(A65,EVA5_Groupes_FRANCAIS!A$2:G$300,7,0)</f>
        <v>0</v>
      </c>
      <c r="C65" s="38">
        <f>VLOOKUP(A65,EVA5_Groupes_MATHS!A$2:G$300,6,0)</f>
        <v>0</v>
      </c>
    </row>
    <row r="66" spans="1:3" x14ac:dyDescent="0.25">
      <c r="A66" t="str">
        <f>EVA5_Groupes_FRANCAIS!A66</f>
        <v xml:space="preserve">  </v>
      </c>
      <c r="B66" s="37">
        <f>VLOOKUP(A66,EVA5_Groupes_FRANCAIS!A$2:G$300,7,0)</f>
        <v>0</v>
      </c>
      <c r="C66" s="38">
        <f>VLOOKUP(A66,EVA5_Groupes_MATHS!A$2:G$300,6,0)</f>
        <v>0</v>
      </c>
    </row>
    <row r="67" spans="1:3" x14ac:dyDescent="0.25">
      <c r="A67" t="str">
        <f>EVA5_Groupes_FRANCAIS!A67</f>
        <v xml:space="preserve">  </v>
      </c>
      <c r="B67" s="37">
        <f>VLOOKUP(A67,EVA5_Groupes_FRANCAIS!A$2:G$300,7,0)</f>
        <v>0</v>
      </c>
      <c r="C67" s="38">
        <f>VLOOKUP(A67,EVA5_Groupes_MATHS!A$2:G$300,6,0)</f>
        <v>0</v>
      </c>
    </row>
    <row r="68" spans="1:3" x14ac:dyDescent="0.25">
      <c r="A68" t="str">
        <f>EVA5_Groupes_FRANCAIS!A68</f>
        <v xml:space="preserve">  </v>
      </c>
      <c r="B68" s="37">
        <f>VLOOKUP(A68,EVA5_Groupes_FRANCAIS!A$2:G$300,7,0)</f>
        <v>0</v>
      </c>
      <c r="C68" s="38">
        <f>VLOOKUP(A68,EVA5_Groupes_MATHS!A$2:G$300,6,0)</f>
        <v>0</v>
      </c>
    </row>
    <row r="69" spans="1:3" x14ac:dyDescent="0.25">
      <c r="A69" t="str">
        <f>EVA5_Groupes_FRANCAIS!A69</f>
        <v xml:space="preserve">  </v>
      </c>
      <c r="B69" s="37">
        <f>VLOOKUP(A69,EVA5_Groupes_FRANCAIS!A$2:G$300,7,0)</f>
        <v>0</v>
      </c>
      <c r="C69" s="38">
        <f>VLOOKUP(A69,EVA5_Groupes_MATHS!A$2:G$300,6,0)</f>
        <v>0</v>
      </c>
    </row>
    <row r="70" spans="1:3" x14ac:dyDescent="0.25">
      <c r="A70" t="str">
        <f>EVA5_Groupes_FRANCAIS!A70</f>
        <v xml:space="preserve">  </v>
      </c>
      <c r="B70" s="37">
        <f>VLOOKUP(A70,EVA5_Groupes_FRANCAIS!A$2:G$300,7,0)</f>
        <v>0</v>
      </c>
      <c r="C70" s="38">
        <f>VLOOKUP(A70,EVA5_Groupes_MATHS!A$2:G$300,6,0)</f>
        <v>0</v>
      </c>
    </row>
    <row r="71" spans="1:3" x14ac:dyDescent="0.25">
      <c r="A71" t="str">
        <f>EVA5_Groupes_FRANCAIS!A71</f>
        <v xml:space="preserve">  </v>
      </c>
      <c r="B71" s="37">
        <f>VLOOKUP(A71,EVA5_Groupes_FRANCAIS!A$2:G$300,7,0)</f>
        <v>0</v>
      </c>
      <c r="C71" s="38">
        <f>VLOOKUP(A71,EVA5_Groupes_MATHS!A$2:G$300,6,0)</f>
        <v>0</v>
      </c>
    </row>
    <row r="72" spans="1:3" x14ac:dyDescent="0.25">
      <c r="A72" t="str">
        <f>EVA5_Groupes_FRANCAIS!A72</f>
        <v xml:space="preserve">  </v>
      </c>
      <c r="B72" s="37">
        <f>VLOOKUP(A72,EVA5_Groupes_FRANCAIS!A$2:G$300,7,0)</f>
        <v>0</v>
      </c>
      <c r="C72" s="38">
        <f>VLOOKUP(A72,EVA5_Groupes_MATHS!A$2:G$300,6,0)</f>
        <v>0</v>
      </c>
    </row>
    <row r="73" spans="1:3" x14ac:dyDescent="0.25">
      <c r="A73" t="str">
        <f>EVA5_Groupes_FRANCAIS!A73</f>
        <v xml:space="preserve">  </v>
      </c>
      <c r="B73" s="37">
        <f>VLOOKUP(A73,EVA5_Groupes_FRANCAIS!A$2:G$300,7,0)</f>
        <v>0</v>
      </c>
      <c r="C73" s="38">
        <f>VLOOKUP(A73,EVA5_Groupes_MATHS!A$2:G$300,6,0)</f>
        <v>0</v>
      </c>
    </row>
    <row r="74" spans="1:3" x14ac:dyDescent="0.25">
      <c r="A74" t="str">
        <f>EVA5_Groupes_FRANCAIS!A74</f>
        <v xml:space="preserve">  </v>
      </c>
      <c r="B74" s="37">
        <f>VLOOKUP(A74,EVA5_Groupes_FRANCAIS!A$2:G$300,7,0)</f>
        <v>0</v>
      </c>
      <c r="C74" s="38">
        <f>VLOOKUP(A74,EVA5_Groupes_MATHS!A$2:G$300,6,0)</f>
        <v>0</v>
      </c>
    </row>
    <row r="75" spans="1:3" x14ac:dyDescent="0.25">
      <c r="A75" t="str">
        <f>EVA5_Groupes_FRANCAIS!A75</f>
        <v xml:space="preserve">  </v>
      </c>
      <c r="B75" s="37">
        <f>VLOOKUP(A75,EVA5_Groupes_FRANCAIS!A$2:G$300,7,0)</f>
        <v>0</v>
      </c>
      <c r="C75" s="38">
        <f>VLOOKUP(A75,EVA5_Groupes_MATHS!A$2:G$300,6,0)</f>
        <v>0</v>
      </c>
    </row>
    <row r="76" spans="1:3" x14ac:dyDescent="0.25">
      <c r="A76" t="str">
        <f>EVA5_Groupes_FRANCAIS!A76</f>
        <v xml:space="preserve">  </v>
      </c>
      <c r="B76" s="37">
        <f>VLOOKUP(A76,EVA5_Groupes_FRANCAIS!A$2:G$300,7,0)</f>
        <v>0</v>
      </c>
      <c r="C76" s="38">
        <f>VLOOKUP(A76,EVA5_Groupes_MATHS!A$2:G$300,6,0)</f>
        <v>0</v>
      </c>
    </row>
    <row r="77" spans="1:3" x14ac:dyDescent="0.25">
      <c r="A77" t="str">
        <f>EVA5_Groupes_FRANCAIS!A77</f>
        <v xml:space="preserve">  </v>
      </c>
      <c r="B77" s="37">
        <f>VLOOKUP(A77,EVA5_Groupes_FRANCAIS!A$2:G$300,7,0)</f>
        <v>0</v>
      </c>
      <c r="C77" s="38">
        <f>VLOOKUP(A77,EVA5_Groupes_MATHS!A$2:G$300,6,0)</f>
        <v>0</v>
      </c>
    </row>
    <row r="78" spans="1:3" x14ac:dyDescent="0.25">
      <c r="A78" t="str">
        <f>EVA5_Groupes_FRANCAIS!A78</f>
        <v xml:space="preserve">  </v>
      </c>
      <c r="B78" s="37">
        <f>VLOOKUP(A78,EVA5_Groupes_FRANCAIS!A$2:G$300,7,0)</f>
        <v>0</v>
      </c>
      <c r="C78" s="38">
        <f>VLOOKUP(A78,EVA5_Groupes_MATHS!A$2:G$300,6,0)</f>
        <v>0</v>
      </c>
    </row>
    <row r="79" spans="1:3" x14ac:dyDescent="0.25">
      <c r="A79" t="str">
        <f>EVA5_Groupes_FRANCAIS!A79</f>
        <v xml:space="preserve">  </v>
      </c>
      <c r="B79" s="37">
        <f>VLOOKUP(A79,EVA5_Groupes_FRANCAIS!A$2:G$300,7,0)</f>
        <v>0</v>
      </c>
      <c r="C79" s="38">
        <f>VLOOKUP(A79,EVA5_Groupes_MATHS!A$2:G$300,6,0)</f>
        <v>0</v>
      </c>
    </row>
    <row r="80" spans="1:3" x14ac:dyDescent="0.25">
      <c r="A80" t="str">
        <f>EVA5_Groupes_FRANCAIS!A80</f>
        <v xml:space="preserve">  </v>
      </c>
      <c r="B80" s="37">
        <f>VLOOKUP(A80,EVA5_Groupes_FRANCAIS!A$2:G$300,7,0)</f>
        <v>0</v>
      </c>
      <c r="C80" s="38">
        <f>VLOOKUP(A80,EVA5_Groupes_MATHS!A$2:G$300,6,0)</f>
        <v>0</v>
      </c>
    </row>
    <row r="81" spans="1:3" x14ac:dyDescent="0.25">
      <c r="A81" t="str">
        <f>EVA5_Groupes_FRANCAIS!A81</f>
        <v xml:space="preserve">  </v>
      </c>
      <c r="B81" s="37">
        <f>VLOOKUP(A81,EVA5_Groupes_FRANCAIS!A$2:G$300,7,0)</f>
        <v>0</v>
      </c>
      <c r="C81" s="38">
        <f>VLOOKUP(A81,EVA5_Groupes_MATHS!A$2:G$300,6,0)</f>
        <v>0</v>
      </c>
    </row>
    <row r="82" spans="1:3" x14ac:dyDescent="0.25">
      <c r="A82" t="str">
        <f>EVA5_Groupes_FRANCAIS!A82</f>
        <v xml:space="preserve">  </v>
      </c>
      <c r="B82" s="37">
        <f>VLOOKUP(A82,EVA5_Groupes_FRANCAIS!A$2:G$300,7,0)</f>
        <v>0</v>
      </c>
      <c r="C82" s="38">
        <f>VLOOKUP(A82,EVA5_Groupes_MATHS!A$2:G$300,6,0)</f>
        <v>0</v>
      </c>
    </row>
  </sheetData>
  <mergeCells count="1">
    <mergeCell ref="E18:F22"/>
  </mergeCells>
  <conditionalFormatting sqref="A2:A82">
    <cfRule type="expression" dxfId="0" priority="4">
      <formula>AND($B2&lt;=G$28,$C2&lt;=G$29,$B$2&gt;=0)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EVA5_Groupes_FRANCAIS</vt:lpstr>
      <vt:lpstr>EVA5_Groupes_MATHS</vt:lpstr>
      <vt:lpstr>classes</vt:lpstr>
      <vt:lpstr>élèves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nantonaccio</dc:creator>
  <cp:keywords/>
  <dc:description/>
  <cp:lastModifiedBy>nantonaccio@int.ac-nancy-metz.fr</cp:lastModifiedBy>
  <dcterms:created xsi:type="dcterms:W3CDTF">2019-11-04T16:32:00Z</dcterms:created>
  <dcterms:modified xsi:type="dcterms:W3CDTF">2025-10-08T17:20:46Z</dcterms:modified>
  <cp:category/>
</cp:coreProperties>
</file>